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firstSheet="1" activeTab="8"/>
  </bookViews>
  <sheets>
    <sheet name="Servizi Demografici" sheetId="1" r:id="rId1"/>
    <sheet name="Ragioneria" sheetId="2" r:id="rId2"/>
    <sheet name="Tributi" sheetId="3" r:id="rId3"/>
    <sheet name="Scuola" sheetId="4" r:id="rId4"/>
    <sheet name="Cultura" sheetId="5" r:id="rId5"/>
    <sheet name="Biblioteca" sheetId="6" r:id="rId6"/>
    <sheet name="Servizio Tecnico" sheetId="7" r:id="rId7"/>
    <sheet name="Edilizia Urbanistica" sheetId="8" r:id="rId8"/>
    <sheet name="TOTALE" sheetId="9" r:id="rId9"/>
  </sheets>
  <definedNames/>
  <calcPr fullCalcOnLoad="1"/>
</workbook>
</file>

<file path=xl/sharedStrings.xml><?xml version="1.0" encoding="utf-8"?>
<sst xmlns="http://schemas.openxmlformats.org/spreadsheetml/2006/main" count="1157" uniqueCount="121">
  <si>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</si>
  <si>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</si>
  <si>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</si>
  <si>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</si>
  <si>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</si>
  <si>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</si>
  <si>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</si>
  <si>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</si>
  <si>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</si>
  <si>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</si>
  <si>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</si>
  <si>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</si>
  <si>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</si>
  <si>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</si>
  <si>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</si>
  <si>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</si>
  <si>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</si>
  <si>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</si>
  <si>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</si>
  <si>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Chiarezza delle informazioni ricevute</t>
  </si>
  <si>
    <t>Tempesitività delle risposte fornite</t>
  </si>
  <si>
    <t>Disponibilità e orientamento all'utenza</t>
  </si>
  <si>
    <t>Orario di apertura al pubblico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</si>
  <si>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</si>
  <si>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</si>
  <si>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</si>
  <si>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</si>
  <si>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</si>
  <si>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Nido d'infanzia</t>
  </si>
  <si>
    <t>UTILIZZO DEL SITO INTERNET</t>
  </si>
  <si>
    <t>GIUDIZIO COMPLESSIVO</t>
  </si>
  <si>
    <t>TIPOLOGIA DI UTENZA</t>
  </si>
  <si>
    <t>COMUNE DI RAVARINO</t>
  </si>
  <si>
    <t xml:space="preserve"> Iscrizioni anagrafiche</t>
  </si>
  <si>
    <t>Proc.elettorali</t>
  </si>
  <si>
    <t>Pratiche funerarie</t>
  </si>
  <si>
    <t>Pratiche cittadinanza</t>
  </si>
  <si>
    <t>Residente a Ravarino</t>
  </si>
  <si>
    <t>Non residente a Ravarino</t>
  </si>
  <si>
    <t>Economato</t>
  </si>
  <si>
    <t>SERVIZIO TRIBUTI</t>
  </si>
  <si>
    <t>Pubbliche affissioni</t>
  </si>
  <si>
    <t>Anagrafe canina</t>
  </si>
  <si>
    <t>Cosap</t>
  </si>
  <si>
    <t>Catasto</t>
  </si>
  <si>
    <t>Trasporto scolastico</t>
  </si>
  <si>
    <t>Mensa scolastica</t>
  </si>
  <si>
    <t>Attività culturali</t>
  </si>
  <si>
    <t>Associazioni e volontariato</t>
  </si>
  <si>
    <t>Servizi cimiteriali</t>
  </si>
  <si>
    <t>SERVIZIO TECNICO LL.PP.</t>
  </si>
  <si>
    <t>Viabilità e strade</t>
  </si>
  <si>
    <t>Pubblica illuminazione</t>
  </si>
  <si>
    <t>Protezione civile</t>
  </si>
  <si>
    <t>Verde pubblico - arredo urbano</t>
  </si>
  <si>
    <t>Ambiente</t>
  </si>
  <si>
    <t>Autorizzazioni: pubblicità, scarico acqua, occupazione suolo pubblico</t>
  </si>
  <si>
    <t>Non ha risposto</t>
  </si>
  <si>
    <t>DOMANDA 2. SERVIZIO RICHIESTO</t>
  </si>
  <si>
    <t xml:space="preserve"> - possibili più risposte -</t>
  </si>
  <si>
    <t>DOMANDA 3.2.</t>
  </si>
  <si>
    <t>FACILITA' DI REPERIRE INFORMAZIONI DAL SITO</t>
  </si>
  <si>
    <t xml:space="preserve">Discreto </t>
  </si>
  <si>
    <t>DOMANDA 4.1.</t>
  </si>
  <si>
    <t>CAPACITA' DI RISPOSTA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</si>
  <si>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</si>
  <si>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</si>
  <si>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</si>
  <si>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</si>
  <si>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</si>
  <si>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</si>
  <si>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</si>
  <si>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Adeguatezza degli spazi</t>
  </si>
  <si>
    <t>DOMANDA 3.1</t>
  </si>
  <si>
    <t>DOMANDA 3.1.</t>
  </si>
  <si>
    <t>BIBLIOTECA</t>
  </si>
  <si>
    <t>Prestito</t>
  </si>
  <si>
    <t>Attività in sede</t>
  </si>
  <si>
    <t>Internet, multimediale</t>
  </si>
  <si>
    <t>Attività didattiche</t>
  </si>
  <si>
    <t>Consultazione, informazione</t>
  </si>
  <si>
    <t>Corsi, laboratori, conferenze</t>
  </si>
  <si>
    <t>DOMANDA 2.</t>
  </si>
  <si>
    <t>CAPACITA' DI RELAZIONE E DISPONIBILITA'</t>
  </si>
  <si>
    <t>DOMANDA 1.1.</t>
  </si>
  <si>
    <t>FREQUENZA DI ACCESSO AL SERVIZIO</t>
  </si>
  <si>
    <t>DOMANDA 1.2. SERVIZIO RICHIESTO</t>
  </si>
  <si>
    <t>Capacità di soluzione del problema</t>
  </si>
  <si>
    <t>Ascolto e comprensione del problema</t>
  </si>
  <si>
    <t>Dispomnibilità e orientamento alle esigenze</t>
  </si>
  <si>
    <t>TOTALI QUESTIONARI UTENTI ESTERNI</t>
  </si>
  <si>
    <t>Stato Civile</t>
  </si>
  <si>
    <t>SERVIZI DEMOGRAFICI</t>
  </si>
  <si>
    <t>Post-scuola primaria</t>
  </si>
  <si>
    <t>UFFICIO RAGIONERIA</t>
  </si>
  <si>
    <t>Gestione entrate</t>
  </si>
  <si>
    <t>Gestione uscite</t>
  </si>
  <si>
    <t>Rapporti con enti esterni</t>
  </si>
  <si>
    <t>Pagamenti</t>
  </si>
  <si>
    <t>SERVIZIO EDILIZIA E URBANISTICA</t>
  </si>
  <si>
    <t>Informazioni tecniche e urbanistiche</t>
  </si>
  <si>
    <t>Idoneità alloggi</t>
  </si>
  <si>
    <t>Informazioni e atti catastali</t>
  </si>
  <si>
    <t>Pratiche edilizie</t>
  </si>
  <si>
    <t>Studente/ssa</t>
  </si>
  <si>
    <t>Impiegato/a</t>
  </si>
  <si>
    <t>Operaio/a</t>
  </si>
  <si>
    <t>Artigiano/a</t>
  </si>
  <si>
    <t>Casalingo/a</t>
  </si>
  <si>
    <t>Pensionato/a</t>
  </si>
  <si>
    <t>RILEVAZIONE INTERNA</t>
  </si>
  <si>
    <r>
      <t xml:space="preserve">Raramente                               </t>
    </r>
    <r>
      <rPr>
        <i/>
        <sz val="11"/>
        <rFont val="Arial"/>
        <family val="2"/>
      </rPr>
      <t>(non tutti i mesi)</t>
    </r>
  </si>
  <si>
    <r>
      <t xml:space="preserve">Regolarmente                           </t>
    </r>
    <r>
      <rPr>
        <i/>
        <sz val="11"/>
        <rFont val="Arial"/>
        <family val="2"/>
      </rPr>
      <t>(tutti i mesi)</t>
    </r>
  </si>
  <si>
    <r>
      <t xml:space="preserve">Spesso                                           </t>
    </r>
    <r>
      <rPr>
        <i/>
        <sz val="11"/>
        <rFont val="Arial"/>
        <family val="2"/>
      </rPr>
      <t>(tutte le settimane)</t>
    </r>
  </si>
  <si>
    <t>Informazioni ammini-strative / accesso atti</t>
  </si>
  <si>
    <t>ANNO 2015</t>
  </si>
  <si>
    <t>IMU - TASI - TARI</t>
  </si>
  <si>
    <t>ICI</t>
  </si>
  <si>
    <t>ANNO 2016</t>
  </si>
  <si>
    <t xml:space="preserve">SERVIZIO SCOLASTICO </t>
  </si>
  <si>
    <t>CULTURA - COMMERCIO - CIMITERI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</si>
</sst>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48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48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48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48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9" fontId="4" fillId="0" borderId="12" xfId="48" applyFont="1" applyBorder="1" applyAlignment="1">
      <alignment horizontal="center" vertical="center"/>
    </xf>
    <xf numFmtId="9" fontId="4" fillId="0" borderId="13" xfId="48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9" fontId="4" fillId="0" borderId="16" xfId="48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48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48" applyFont="1" applyBorder="1" applyAlignment="1">
      <alignment horizontal="center" vertical="center"/>
    </xf>
    <xf numFmtId="9" fontId="4" fillId="0" borderId="0" xfId="48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48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48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48" applyFont="1" applyFill="1" applyAlignment="1">
      <alignment horizontal="center" vertical="center"/>
    </xf>
    <xf numFmtId="9" fontId="4" fillId="0" borderId="17" xfId="48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18" xfId="48" applyFont="1" applyFill="1" applyBorder="1" applyAlignment="1">
      <alignment horizontal="center" vertical="center"/>
    </xf>
    <xf numFmtId="9" fontId="6" fillId="0" borderId="12" xfId="48" applyFont="1" applyFill="1" applyBorder="1" applyAlignment="1">
      <alignment horizontal="center" vertical="center" wrapText="1"/>
    </xf>
    <xf numFmtId="9" fontId="6" fillId="0" borderId="18" xfId="48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9" fontId="6" fillId="0" borderId="18" xfId="48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48" applyFont="1" applyAlignment="1">
      <alignment horizontal="center" vertical="center"/>
    </xf>
    <xf numFmtId="9" fontId="6" fillId="0" borderId="0" xfId="48" applyFont="1" applyBorder="1" applyAlignment="1">
      <alignment horizontal="center" vertical="center"/>
    </xf>
    <xf numFmtId="9" fontId="6" fillId="0" borderId="0" xfId="48" applyFont="1" applyFill="1" applyAlignment="1">
      <alignment horizontal="center" vertical="center"/>
    </xf>
    <xf numFmtId="9" fontId="6" fillId="0" borderId="12" xfId="48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9" fontId="4" fillId="0" borderId="21" xfId="48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48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/>
    </xf>
    <xf numFmtId="1" fontId="6" fillId="0" borderId="0" xfId="48" applyNumberFormat="1" applyFont="1" applyBorder="1" applyAlignment="1">
      <alignment horizontal="center" vertical="center"/>
    </xf>
    <xf numFmtId="1" fontId="4" fillId="0" borderId="0" xfId="48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1" fontId="4" fillId="0" borderId="20" xfId="48" applyNumberFormat="1" applyFont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48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9" fontId="0" fillId="0" borderId="21" xfId="48" applyFont="1" applyBorder="1" applyAlignment="1">
      <alignment horizontal="center" vertical="center" wrapText="1"/>
    </xf>
    <xf numFmtId="9" fontId="0" fillId="0" borderId="0" xfId="48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9" fontId="0" fillId="0" borderId="16" xfId="4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12" xfId="48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0" fillId="0" borderId="13" xfId="48" applyFont="1" applyBorder="1" applyAlignment="1">
      <alignment horizontal="center" vertical="center"/>
    </xf>
    <xf numFmtId="9" fontId="4" fillId="0" borderId="24" xfId="48" applyFont="1" applyBorder="1" applyAlignment="1">
      <alignment horizontal="center" vertical="center" wrapText="1"/>
    </xf>
    <xf numFmtId="9" fontId="4" fillId="0" borderId="17" xfId="48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 quotePrefix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33" borderId="25" xfId="0" applyFont="1" applyFill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1" fontId="4" fillId="0" borderId="11" xfId="48" applyNumberFormat="1" applyFont="1" applyBorder="1" applyAlignment="1">
      <alignment horizontal="center" vertical="center" wrapText="1"/>
    </xf>
    <xf numFmtId="9" fontId="4" fillId="0" borderId="12" xfId="48" applyFont="1" applyBorder="1" applyAlignment="1">
      <alignment horizontal="center" vertical="center" wrapText="1"/>
    </xf>
    <xf numFmtId="1" fontId="4" fillId="0" borderId="19" xfId="48" applyNumberFormat="1" applyFont="1" applyBorder="1" applyAlignment="1">
      <alignment horizontal="center" vertical="center" wrapText="1"/>
    </xf>
    <xf numFmtId="9" fontId="4" fillId="0" borderId="18" xfId="48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9" fontId="4" fillId="0" borderId="18" xfId="48" applyFont="1" applyBorder="1" applyAlignment="1">
      <alignment horizontal="center" vertical="center"/>
    </xf>
    <xf numFmtId="1" fontId="4" fillId="0" borderId="19" xfId="48" applyNumberFormat="1" applyFont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9" fontId="6" fillId="0" borderId="17" xfId="48" applyFont="1" applyFill="1" applyBorder="1" applyAlignment="1">
      <alignment horizontal="center" vertical="center" wrapText="1"/>
    </xf>
    <xf numFmtId="9" fontId="6" fillId="0" borderId="17" xfId="48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 wrapText="1"/>
    </xf>
    <xf numFmtId="1" fontId="4" fillId="0" borderId="26" xfId="48" applyNumberFormat="1" applyFont="1" applyBorder="1" applyAlignment="1">
      <alignment horizontal="center" vertical="center" wrapText="1"/>
    </xf>
    <xf numFmtId="1" fontId="4" fillId="0" borderId="23" xfId="48" applyNumberFormat="1" applyFont="1" applyBorder="1" applyAlignment="1">
      <alignment horizontal="center" vertical="center" wrapText="1"/>
    </xf>
    <xf numFmtId="1" fontId="4" fillId="0" borderId="27" xfId="48" applyNumberFormat="1" applyFont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9" fontId="0" fillId="0" borderId="24" xfId="48" applyFont="1" applyBorder="1" applyAlignment="1">
      <alignment horizontal="center" vertical="center" wrapText="1"/>
    </xf>
    <xf numFmtId="9" fontId="0" fillId="0" borderId="17" xfId="48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48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9" fontId="0" fillId="0" borderId="18" xfId="48" applyFont="1" applyBorder="1" applyAlignment="1">
      <alignment horizontal="center" vertical="center" wrapText="1"/>
    </xf>
    <xf numFmtId="1" fontId="0" fillId="0" borderId="11" xfId="48" applyNumberFormat="1" applyFont="1" applyBorder="1" applyAlignment="1">
      <alignment horizontal="center" vertical="center" wrapText="1"/>
    </xf>
    <xf numFmtId="1" fontId="0" fillId="0" borderId="19" xfId="48" applyNumberFormat="1" applyFont="1" applyBorder="1" applyAlignment="1">
      <alignment horizontal="center" vertical="center" wrapText="1"/>
    </xf>
    <xf numFmtId="1" fontId="0" fillId="0" borderId="26" xfId="48" applyNumberFormat="1" applyFont="1" applyBorder="1" applyAlignment="1">
      <alignment horizontal="center" vertical="center" wrapText="1"/>
    </xf>
    <xf numFmtId="1" fontId="0" fillId="0" borderId="20" xfId="48" applyNumberFormat="1" applyFont="1" applyBorder="1" applyAlignment="1">
      <alignment horizontal="center" vertical="center" wrapText="1"/>
    </xf>
    <xf numFmtId="1" fontId="0" fillId="0" borderId="23" xfId="48" applyNumberFormat="1" applyFont="1" applyBorder="1" applyAlignment="1">
      <alignment horizontal="center" vertical="center" wrapText="1"/>
    </xf>
    <xf numFmtId="0" fontId="8" fillId="33" borderId="25" xfId="0" applyFont="1" applyFill="1" applyBorder="1" applyAlignment="1" quotePrefix="1">
      <alignment horizontal="center" vertical="center"/>
    </xf>
    <xf numFmtId="0" fontId="4" fillId="0" borderId="19" xfId="0" applyFont="1" applyBorder="1" applyAlignment="1">
      <alignment horizontal="left" vertical="center"/>
    </xf>
    <xf numFmtId="1" fontId="4" fillId="0" borderId="23" xfId="48" applyNumberFormat="1" applyFont="1" applyBorder="1" applyAlignment="1">
      <alignment horizontal="center" vertical="center"/>
    </xf>
    <xf numFmtId="1" fontId="4" fillId="0" borderId="17" xfId="48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9" fontId="4" fillId="0" borderId="0" xfId="48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0" borderId="14" xfId="48" applyNumberFormat="1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33" borderId="19" xfId="0" applyFont="1" applyFill="1" applyBorder="1" applyAlignment="1" quotePrefix="1">
      <alignment horizontal="center" vertical="center"/>
    </xf>
    <xf numFmtId="0" fontId="8" fillId="33" borderId="17" xfId="0" applyFont="1" applyFill="1" applyBorder="1" applyAlignment="1" quotePrefix="1">
      <alignment horizontal="center" vertical="center"/>
    </xf>
    <xf numFmtId="0" fontId="8" fillId="33" borderId="18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481"/>
  <sheetViews>
    <sheetView zoomScale="80" zoomScaleNormal="80" zoomScalePageLayoutView="0" workbookViewId="0" topLeftCell="A64">
      <pane xSplit="2" topLeftCell="C1" activePane="topRight" state="frozen"/>
      <selection pane="topLeft" activeCell="A34" sqref="A34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8" width="7.7109375" style="2" customWidth="1"/>
    <col min="29" max="16384" width="9.140625" style="2" customWidth="1"/>
  </cols>
  <sheetData>
    <row r="1" ht="13.5" thickBot="1"/>
    <row r="2" spans="2:14" ht="21" customHeight="1">
      <c r="B2" s="172" t="s">
        <v>32</v>
      </c>
      <c r="C2" s="173"/>
      <c r="D2" s="173"/>
      <c r="E2" s="173"/>
      <c r="F2" s="17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92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50</v>
      </c>
      <c r="D8" s="184"/>
      <c r="E8" s="183">
        <v>42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25</v>
      </c>
      <c r="D13" s="20">
        <f>C13/C17</f>
        <v>0.5</v>
      </c>
      <c r="E13" s="17">
        <v>17</v>
      </c>
      <c r="F13" s="20">
        <f>E13/E17</f>
        <v>0.40476190476190477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25</v>
      </c>
      <c r="D14" s="20">
        <f>C14/C17</f>
        <v>0.5</v>
      </c>
      <c r="E14" s="17">
        <v>25</v>
      </c>
      <c r="F14" s="20">
        <f>E14/E17</f>
        <v>0.5952380952380952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99">
        <f>SUM(C13:C16)</f>
        <v>50</v>
      </c>
      <c r="D17" s="49">
        <f>SUM(D13:D16)</f>
        <v>1</v>
      </c>
      <c r="E17" s="48">
        <f>SUM(E13:E16)</f>
        <v>42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100">
        <v>46</v>
      </c>
      <c r="D18" s="25">
        <f>C18/C22</f>
        <v>0.92</v>
      </c>
      <c r="E18" s="24">
        <v>37</v>
      </c>
      <c r="F18" s="25">
        <f>E18/E22</f>
        <v>0.8809523809523809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97">
        <v>0</v>
      </c>
      <c r="D19" s="20">
        <f>C19/C22</f>
        <v>0</v>
      </c>
      <c r="E19" s="17">
        <v>2</v>
      </c>
      <c r="F19" s="20">
        <f>E19/E22</f>
        <v>0.047619047619047616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97">
        <v>3</v>
      </c>
      <c r="D20" s="20">
        <f>C20/C22</f>
        <v>0.06</v>
      </c>
      <c r="E20" s="17">
        <v>2</v>
      </c>
      <c r="F20" s="20">
        <f>E20/E22</f>
        <v>0.047619047619047616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98">
        <v>1</v>
      </c>
      <c r="D21" s="21">
        <f>C21/C22</f>
        <v>0.02</v>
      </c>
      <c r="E21" s="10">
        <v>1</v>
      </c>
      <c r="F21" s="21">
        <f>E21/E22</f>
        <v>0.023809523809523808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99">
        <f>SUM(C18:C21)</f>
        <v>50</v>
      </c>
      <c r="D22" s="49">
        <f>SUM(D18:D21)</f>
        <v>1</v>
      </c>
      <c r="E22" s="48">
        <f>SUM(E18:E21)</f>
        <v>42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2</v>
      </c>
      <c r="D23" s="25">
        <f aca="true" t="shared" si="0" ref="D23:D31">C23/$C$32</f>
        <v>0.04</v>
      </c>
      <c r="E23" s="24">
        <v>1</v>
      </c>
      <c r="F23" s="25">
        <f>E23/$E$32</f>
        <v>0.023809523809523808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8</v>
      </c>
      <c r="D24" s="20">
        <f t="shared" si="0"/>
        <v>0.16</v>
      </c>
      <c r="E24" s="17">
        <v>11</v>
      </c>
      <c r="F24" s="20">
        <f aca="true" t="shared" si="1" ref="F24:F31">E24/$E$32</f>
        <v>0.2619047619047619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4</v>
      </c>
      <c r="D25" s="20">
        <f t="shared" si="0"/>
        <v>0.08</v>
      </c>
      <c r="E25" s="17">
        <v>3</v>
      </c>
      <c r="F25" s="20">
        <f t="shared" si="1"/>
        <v>0.07142857142857142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11</v>
      </c>
      <c r="D26" s="20">
        <f t="shared" si="0"/>
        <v>0.22</v>
      </c>
      <c r="E26" s="17">
        <v>7</v>
      </c>
      <c r="F26" s="20">
        <f t="shared" si="1"/>
        <v>0.16666666666666666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3</v>
      </c>
      <c r="D27" s="20">
        <f t="shared" si="0"/>
        <v>0.06</v>
      </c>
      <c r="E27" s="17">
        <v>2</v>
      </c>
      <c r="F27" s="20">
        <f t="shared" si="1"/>
        <v>0.047619047619047616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8</v>
      </c>
      <c r="D28" s="20">
        <f t="shared" si="0"/>
        <v>0.16</v>
      </c>
      <c r="E28" s="17">
        <v>4</v>
      </c>
      <c r="F28" s="20">
        <f t="shared" si="1"/>
        <v>0.09523809523809523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4</v>
      </c>
      <c r="D29" s="20">
        <f t="shared" si="0"/>
        <v>0.08</v>
      </c>
      <c r="E29" s="17">
        <v>4</v>
      </c>
      <c r="F29" s="20">
        <f t="shared" si="1"/>
        <v>0.09523809523809523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8</v>
      </c>
      <c r="D30" s="20">
        <f t="shared" si="0"/>
        <v>0.16</v>
      </c>
      <c r="E30" s="17">
        <v>7</v>
      </c>
      <c r="F30" s="20">
        <f t="shared" si="1"/>
        <v>0.16666666666666666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2</v>
      </c>
      <c r="D31" s="21">
        <f t="shared" si="0"/>
        <v>0.04</v>
      </c>
      <c r="E31" s="10">
        <v>3</v>
      </c>
      <c r="F31" s="21">
        <f t="shared" si="1"/>
        <v>0.07142857142857142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99">
        <f>SUM(C23:C31)</f>
        <v>50</v>
      </c>
      <c r="D32" s="49">
        <f>SUM(D23:D31)</f>
        <v>1</v>
      </c>
      <c r="E32" s="48">
        <f>SUM(E23:E31)</f>
        <v>42</v>
      </c>
      <c r="F32" s="49">
        <f>SUM(F23:F31)</f>
        <v>0.9999999999999999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100">
        <v>42</v>
      </c>
      <c r="D33" s="25">
        <f>C33/C36</f>
        <v>0.84</v>
      </c>
      <c r="E33" s="24">
        <v>30</v>
      </c>
      <c r="F33" s="25">
        <f>E33/E36</f>
        <v>0.7142857142857143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97">
        <v>5</v>
      </c>
      <c r="D34" s="20">
        <f>C34/C36</f>
        <v>0.1</v>
      </c>
      <c r="E34" s="17">
        <v>6</v>
      </c>
      <c r="F34" s="20">
        <f>E34/E36</f>
        <v>0.14285714285714285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98">
        <v>3</v>
      </c>
      <c r="D35" s="21">
        <f>C35/C36</f>
        <v>0.06</v>
      </c>
      <c r="E35" s="10">
        <v>6</v>
      </c>
      <c r="F35" s="21">
        <f>E35/E36</f>
        <v>0.14285714285714285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99">
        <f>SUM(C33:C35)</f>
        <v>50</v>
      </c>
      <c r="D36" s="49">
        <f>SUM(D33:D35)</f>
        <v>1</v>
      </c>
      <c r="E36" s="48">
        <f>SUM(E33:E35)</f>
        <v>42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1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1" customHeight="1">
      <c r="B41" s="22" t="s">
        <v>33</v>
      </c>
      <c r="C41" s="17">
        <v>17</v>
      </c>
      <c r="D41" s="20">
        <f aca="true" t="shared" si="2" ref="D41:D46">C41/$C$47</f>
        <v>0.2833333333333333</v>
      </c>
      <c r="E41" s="17">
        <v>17</v>
      </c>
      <c r="F41" s="20">
        <f aca="true" t="shared" si="3" ref="F41:F46">E41/$E$47</f>
        <v>0.2982456140350877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22" t="s">
        <v>91</v>
      </c>
      <c r="C42" s="17">
        <v>14</v>
      </c>
      <c r="D42" s="20">
        <f t="shared" si="2"/>
        <v>0.23333333333333334</v>
      </c>
      <c r="E42" s="17">
        <v>15</v>
      </c>
      <c r="F42" s="20">
        <f t="shared" si="3"/>
        <v>0.2631578947368421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22" t="s">
        <v>34</v>
      </c>
      <c r="C43" s="17">
        <v>3</v>
      </c>
      <c r="D43" s="20">
        <f t="shared" si="2"/>
        <v>0.05</v>
      </c>
      <c r="E43" s="17">
        <v>2</v>
      </c>
      <c r="F43" s="20">
        <f t="shared" si="3"/>
        <v>0.03508771929824561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22" t="s">
        <v>35</v>
      </c>
      <c r="C44" s="17">
        <v>4</v>
      </c>
      <c r="D44" s="20">
        <f t="shared" si="2"/>
        <v>0.06666666666666667</v>
      </c>
      <c r="E44" s="17">
        <v>3</v>
      </c>
      <c r="F44" s="20">
        <f t="shared" si="3"/>
        <v>0.05263157894736842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22" t="s">
        <v>36</v>
      </c>
      <c r="C45" s="17">
        <v>6</v>
      </c>
      <c r="D45" s="20">
        <f t="shared" si="2"/>
        <v>0.1</v>
      </c>
      <c r="E45" s="17">
        <v>3</v>
      </c>
      <c r="F45" s="20">
        <f t="shared" si="3"/>
        <v>0.05263157894736842</v>
      </c>
      <c r="H45" s="9"/>
      <c r="J45" s="31"/>
      <c r="K45" s="66"/>
      <c r="L45" s="31"/>
      <c r="M45" s="40"/>
      <c r="N45" s="41"/>
    </row>
    <row r="46" spans="2:14" s="7" customFormat="1" ht="21" customHeight="1" thickBot="1">
      <c r="B46" s="58" t="s">
        <v>27</v>
      </c>
      <c r="C46" s="10">
        <v>16</v>
      </c>
      <c r="D46" s="21">
        <f t="shared" si="2"/>
        <v>0.26666666666666666</v>
      </c>
      <c r="E46" s="10">
        <v>17</v>
      </c>
      <c r="F46" s="21">
        <f t="shared" si="3"/>
        <v>0.2982456140350877</v>
      </c>
      <c r="H46" s="9"/>
      <c r="J46" s="31"/>
      <c r="K46" s="66"/>
      <c r="L46" s="31"/>
      <c r="M46" s="40"/>
      <c r="N46" s="41"/>
    </row>
    <row r="47" spans="2:14" s="50" customFormat="1" ht="21" customHeight="1" thickBot="1" thickTop="1">
      <c r="B47" s="59" t="s">
        <v>4</v>
      </c>
      <c r="C47" s="99">
        <f>SUM(C41:C46)</f>
        <v>60</v>
      </c>
      <c r="D47" s="49">
        <f>SUM(D41:D46)</f>
        <v>1</v>
      </c>
      <c r="E47" s="48">
        <f>SUM(E41:E46)</f>
        <v>57</v>
      </c>
      <c r="F47" s="49">
        <f>SUM(F41:F46)</f>
        <v>1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3" t="s">
        <v>74</v>
      </c>
      <c r="C49" s="164"/>
      <c r="D49" s="164"/>
      <c r="E49" s="164"/>
      <c r="F49" s="165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66" t="s">
        <v>29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5"/>
      <c r="C51" s="156" t="s">
        <v>115</v>
      </c>
      <c r="D51" s="155"/>
      <c r="E51" s="156" t="s">
        <v>118</v>
      </c>
      <c r="F51" s="155"/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11</v>
      </c>
      <c r="C52" s="97">
        <v>19</v>
      </c>
      <c r="D52" s="25">
        <f>C52/C55</f>
        <v>0.38</v>
      </c>
      <c r="E52" s="17">
        <v>13</v>
      </c>
      <c r="F52" s="20">
        <f>E52/E55</f>
        <v>0.30952380952380953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12</v>
      </c>
      <c r="C53" s="97">
        <v>30</v>
      </c>
      <c r="D53" s="20">
        <f>C53/C55</f>
        <v>0.6</v>
      </c>
      <c r="E53" s="17">
        <v>29</v>
      </c>
      <c r="F53" s="20">
        <f>E53/E55</f>
        <v>0.6904761904761905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8" t="s">
        <v>57</v>
      </c>
      <c r="C54" s="98">
        <v>1</v>
      </c>
      <c r="D54" s="21">
        <f>C54/C55</f>
        <v>0.02</v>
      </c>
      <c r="E54" s="10">
        <v>0</v>
      </c>
      <c r="F54" s="21">
        <f>E54/E55</f>
        <v>0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59" t="s">
        <v>4</v>
      </c>
      <c r="C55" s="99">
        <f>SUM(C52:C54)</f>
        <v>50</v>
      </c>
      <c r="D55" s="49">
        <f>SUM(D52:D54)</f>
        <v>1</v>
      </c>
      <c r="E55" s="48">
        <f>SUM(E52:E54)</f>
        <v>42</v>
      </c>
      <c r="F55" s="49">
        <f>SUM(F52:F54)</f>
        <v>1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3" t="s">
        <v>60</v>
      </c>
      <c r="C57" s="164"/>
      <c r="D57" s="164"/>
      <c r="E57" s="164"/>
      <c r="F57" s="165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66" t="s">
        <v>61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3"/>
      <c r="C59" s="156" t="s">
        <v>115</v>
      </c>
      <c r="D59" s="155"/>
      <c r="E59" s="156" t="s">
        <v>118</v>
      </c>
      <c r="F59" s="155"/>
      <c r="H59" s="9"/>
      <c r="J59" s="31"/>
      <c r="K59" s="66"/>
      <c r="L59" s="31"/>
      <c r="M59" s="40"/>
      <c r="N59" s="41"/>
    </row>
    <row r="60" spans="2:14" s="7" customFormat="1" ht="21" customHeight="1">
      <c r="B60" s="26" t="s">
        <v>14</v>
      </c>
      <c r="C60" s="24">
        <v>0</v>
      </c>
      <c r="D60" s="25">
        <f>C60/C65</f>
        <v>0</v>
      </c>
      <c r="E60" s="24">
        <v>4</v>
      </c>
      <c r="F60" s="25">
        <f>E60/E65</f>
        <v>0.09523809523809523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15</v>
      </c>
      <c r="C61" s="17">
        <v>4</v>
      </c>
      <c r="D61" s="20">
        <f>C61/C65</f>
        <v>0.21052631578947367</v>
      </c>
      <c r="E61" s="17">
        <v>3</v>
      </c>
      <c r="F61" s="20">
        <f>E61/E65</f>
        <v>0.07142857142857142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62</v>
      </c>
      <c r="C62" s="17">
        <v>6</v>
      </c>
      <c r="D62" s="20">
        <f>C62/C65</f>
        <v>0.3157894736842105</v>
      </c>
      <c r="E62" s="17">
        <v>7</v>
      </c>
      <c r="F62" s="20">
        <f>E62/E65</f>
        <v>0.16666666666666666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17</v>
      </c>
      <c r="C63" s="17">
        <v>9</v>
      </c>
      <c r="D63" s="20">
        <f>C63/C65</f>
        <v>0.47368421052631576</v>
      </c>
      <c r="E63" s="17">
        <v>8</v>
      </c>
      <c r="F63" s="20">
        <f>E63/E65</f>
        <v>0.19047619047619047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8" t="s">
        <v>57</v>
      </c>
      <c r="C64" s="10">
        <v>0</v>
      </c>
      <c r="D64" s="21">
        <f>C64/C65</f>
        <v>0</v>
      </c>
      <c r="E64" s="10">
        <v>20</v>
      </c>
      <c r="F64" s="21">
        <f>E64/E65</f>
        <v>0.47619047619047616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59" t="s">
        <v>4</v>
      </c>
      <c r="C65" s="99">
        <f>SUM(C60:C64)</f>
        <v>19</v>
      </c>
      <c r="D65" s="49">
        <f>SUM(D60:D64)</f>
        <v>1</v>
      </c>
      <c r="E65" s="48">
        <f>SUM(E60:E64)</f>
        <v>42</v>
      </c>
      <c r="F65" s="49">
        <f>SUM(F60:F64)</f>
        <v>0.9999999999999999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3" t="s">
        <v>63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</row>
    <row r="68" spans="2:26" s="7" customFormat="1" ht="21" customHeight="1" thickBot="1">
      <c r="B68" s="166" t="s">
        <v>64</v>
      </c>
      <c r="C68" s="167"/>
      <c r="D68" s="167"/>
      <c r="E68" s="167"/>
      <c r="F68" s="167"/>
      <c r="G68" s="168"/>
      <c r="H68" s="168"/>
      <c r="I68" s="168"/>
      <c r="J68" s="168"/>
      <c r="K68" s="167"/>
      <c r="L68" s="167"/>
      <c r="M68" s="167"/>
      <c r="N68" s="167"/>
      <c r="O68" s="168"/>
      <c r="P68" s="168"/>
      <c r="Q68" s="168"/>
      <c r="R68" s="168"/>
      <c r="S68" s="167"/>
      <c r="T68" s="167"/>
      <c r="U68" s="167"/>
      <c r="V68" s="167"/>
      <c r="W68" s="168"/>
      <c r="X68" s="168"/>
      <c r="Y68" s="168"/>
      <c r="Z68" s="169"/>
    </row>
    <row r="69" spans="2:26" s="7" customFormat="1" ht="21" customHeight="1" thickBot="1">
      <c r="B69" s="170"/>
      <c r="C69" s="158" t="s">
        <v>14</v>
      </c>
      <c r="D69" s="159"/>
      <c r="E69" s="159"/>
      <c r="F69" s="160"/>
      <c r="G69" s="159" t="s">
        <v>15</v>
      </c>
      <c r="H69" s="159"/>
      <c r="I69" s="159"/>
      <c r="J69" s="159"/>
      <c r="K69" s="158" t="s">
        <v>16</v>
      </c>
      <c r="L69" s="159"/>
      <c r="M69" s="159"/>
      <c r="N69" s="160"/>
      <c r="O69" s="159" t="s">
        <v>17</v>
      </c>
      <c r="P69" s="159"/>
      <c r="Q69" s="159"/>
      <c r="R69" s="159"/>
      <c r="S69" s="158" t="s">
        <v>57</v>
      </c>
      <c r="T69" s="159"/>
      <c r="U69" s="159"/>
      <c r="V69" s="160"/>
      <c r="W69" s="161" t="s">
        <v>4</v>
      </c>
      <c r="X69" s="161"/>
      <c r="Y69" s="161"/>
      <c r="Z69" s="162"/>
    </row>
    <row r="70" spans="2:26" s="7" customFormat="1" ht="21" customHeight="1" thickBot="1">
      <c r="B70" s="171"/>
      <c r="C70" s="156" t="s">
        <v>115</v>
      </c>
      <c r="D70" s="157"/>
      <c r="E70" s="154" t="s">
        <v>118</v>
      </c>
      <c r="F70" s="155"/>
      <c r="G70" s="156" t="s">
        <v>115</v>
      </c>
      <c r="H70" s="157"/>
      <c r="I70" s="154" t="s">
        <v>118</v>
      </c>
      <c r="J70" s="155"/>
      <c r="K70" s="156" t="s">
        <v>115</v>
      </c>
      <c r="L70" s="157"/>
      <c r="M70" s="154" t="s">
        <v>118</v>
      </c>
      <c r="N70" s="155"/>
      <c r="O70" s="156" t="s">
        <v>115</v>
      </c>
      <c r="P70" s="157"/>
      <c r="Q70" s="154" t="s">
        <v>118</v>
      </c>
      <c r="R70" s="155"/>
      <c r="S70" s="156" t="s">
        <v>115</v>
      </c>
      <c r="T70" s="157"/>
      <c r="U70" s="154" t="s">
        <v>118</v>
      </c>
      <c r="V70" s="155"/>
      <c r="W70" s="156" t="s">
        <v>115</v>
      </c>
      <c r="X70" s="157"/>
      <c r="Y70" s="154" t="s">
        <v>118</v>
      </c>
      <c r="Z70" s="155"/>
    </row>
    <row r="71" spans="2:30" s="7" customFormat="1" ht="28.5" customHeight="1">
      <c r="B71" s="22" t="s">
        <v>22</v>
      </c>
      <c r="C71" s="111">
        <v>0</v>
      </c>
      <c r="D71" s="56">
        <f aca="true" t="shared" si="4" ref="D71:D77">C71/W71</f>
        <v>0</v>
      </c>
      <c r="E71" s="55">
        <v>3</v>
      </c>
      <c r="F71" s="108">
        <f aca="true" t="shared" si="5" ref="F71:F77">E71/Y71</f>
        <v>0.07142857142857142</v>
      </c>
      <c r="G71" s="55">
        <v>5</v>
      </c>
      <c r="H71" s="56">
        <f aca="true" t="shared" si="6" ref="H71:H77">G71/W71</f>
        <v>0.1</v>
      </c>
      <c r="I71" s="55">
        <v>3</v>
      </c>
      <c r="J71" s="15">
        <f aca="true" t="shared" si="7" ref="J71:J77">I71/Y71</f>
        <v>0.07142857142857142</v>
      </c>
      <c r="K71" s="111">
        <v>14</v>
      </c>
      <c r="L71" s="56">
        <f aca="true" t="shared" si="8" ref="L71:L77">K71/W71</f>
        <v>0.28</v>
      </c>
      <c r="M71" s="55">
        <v>8</v>
      </c>
      <c r="N71" s="108">
        <f aca="true" t="shared" si="9" ref="N71:N77">M71/Y71</f>
        <v>0.19047619047619047</v>
      </c>
      <c r="O71" s="55">
        <v>31</v>
      </c>
      <c r="P71" s="56">
        <f aca="true" t="shared" si="10" ref="P71:P77">O71/W71</f>
        <v>0.62</v>
      </c>
      <c r="Q71" s="55">
        <v>27</v>
      </c>
      <c r="R71" s="15">
        <f aca="true" t="shared" si="11" ref="R71:R77">Q71/Y71</f>
        <v>0.6428571428571429</v>
      </c>
      <c r="S71" s="153">
        <v>0</v>
      </c>
      <c r="T71" s="15">
        <f aca="true" t="shared" si="12" ref="T71:T77">S71/W71</f>
        <v>0</v>
      </c>
      <c r="U71" s="120">
        <v>1</v>
      </c>
      <c r="V71" s="108">
        <f aca="true" t="shared" si="13" ref="V71:V77">U71/Y71</f>
        <v>0.023809523809523808</v>
      </c>
      <c r="W71" s="74">
        <f aca="true" t="shared" si="14" ref="W71:W77">O71+K71+G71+C71+S71</f>
        <v>50</v>
      </c>
      <c r="X71" s="75">
        <f aca="true" t="shared" si="15" ref="X71:X77">D71+H71+L71+P71+T71</f>
        <v>1</v>
      </c>
      <c r="Y71" s="119">
        <f aca="true" t="shared" si="16" ref="Y71:Y77">Q71+M71+I71+E71+U71</f>
        <v>42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5</v>
      </c>
      <c r="AC71" s="14">
        <f aca="true" t="shared" si="20" ref="AC71:AC77">K71</f>
        <v>14</v>
      </c>
      <c r="AD71" s="12">
        <f aca="true" t="shared" si="21" ref="AD71:AD77">O71</f>
        <v>31</v>
      </c>
    </row>
    <row r="72" spans="2:30" s="7" customFormat="1" ht="28.5" customHeight="1">
      <c r="B72" s="22" t="s">
        <v>18</v>
      </c>
      <c r="C72" s="111">
        <v>0</v>
      </c>
      <c r="D72" s="56">
        <f t="shared" si="4"/>
        <v>0</v>
      </c>
      <c r="E72" s="55">
        <v>0</v>
      </c>
      <c r="F72" s="108">
        <f t="shared" si="5"/>
        <v>0</v>
      </c>
      <c r="G72" s="55">
        <v>0</v>
      </c>
      <c r="H72" s="56">
        <f t="shared" si="6"/>
        <v>0</v>
      </c>
      <c r="I72" s="55">
        <v>0</v>
      </c>
      <c r="J72" s="15">
        <f t="shared" si="7"/>
        <v>0</v>
      </c>
      <c r="K72" s="111">
        <v>5</v>
      </c>
      <c r="L72" s="56">
        <f t="shared" si="8"/>
        <v>0.1</v>
      </c>
      <c r="M72" s="55">
        <v>3</v>
      </c>
      <c r="N72" s="108">
        <f t="shared" si="9"/>
        <v>0.07142857142857142</v>
      </c>
      <c r="O72" s="55">
        <v>45</v>
      </c>
      <c r="P72" s="56">
        <f t="shared" si="10"/>
        <v>0.9</v>
      </c>
      <c r="Q72" s="55">
        <v>0</v>
      </c>
      <c r="R72" s="15">
        <f t="shared" si="11"/>
        <v>0</v>
      </c>
      <c r="S72" s="107">
        <v>0</v>
      </c>
      <c r="T72" s="15">
        <f t="shared" si="12"/>
        <v>0</v>
      </c>
      <c r="U72" s="70">
        <v>39</v>
      </c>
      <c r="V72" s="108">
        <f t="shared" si="13"/>
        <v>0.9285714285714286</v>
      </c>
      <c r="W72" s="74">
        <f t="shared" si="14"/>
        <v>50</v>
      </c>
      <c r="X72" s="75">
        <f t="shared" si="15"/>
        <v>1</v>
      </c>
      <c r="Y72" s="69">
        <f t="shared" si="16"/>
        <v>42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5</v>
      </c>
      <c r="AD72" s="12">
        <f t="shared" si="21"/>
        <v>45</v>
      </c>
    </row>
    <row r="73" spans="2:30" s="7" customFormat="1" ht="28.5" customHeight="1">
      <c r="B73" s="22" t="s">
        <v>19</v>
      </c>
      <c r="C73" s="111">
        <v>0</v>
      </c>
      <c r="D73" s="56">
        <f t="shared" si="4"/>
        <v>0</v>
      </c>
      <c r="E73" s="55">
        <v>0</v>
      </c>
      <c r="F73" s="108">
        <f t="shared" si="5"/>
        <v>0</v>
      </c>
      <c r="G73" s="55">
        <v>2</v>
      </c>
      <c r="H73" s="56">
        <f t="shared" si="6"/>
        <v>0.04</v>
      </c>
      <c r="I73" s="55">
        <v>0</v>
      </c>
      <c r="J73" s="15">
        <f t="shared" si="7"/>
        <v>0</v>
      </c>
      <c r="K73" s="111">
        <v>5</v>
      </c>
      <c r="L73" s="56">
        <f t="shared" si="8"/>
        <v>0.1</v>
      </c>
      <c r="M73" s="55">
        <v>0</v>
      </c>
      <c r="N73" s="108">
        <f t="shared" si="9"/>
        <v>0</v>
      </c>
      <c r="O73" s="55">
        <v>43</v>
      </c>
      <c r="P73" s="56">
        <f t="shared" si="10"/>
        <v>0.86</v>
      </c>
      <c r="Q73" s="55">
        <v>0</v>
      </c>
      <c r="R73" s="15">
        <f t="shared" si="11"/>
        <v>0</v>
      </c>
      <c r="S73" s="107">
        <v>0</v>
      </c>
      <c r="T73" s="15">
        <f t="shared" si="12"/>
        <v>0</v>
      </c>
      <c r="U73" s="70">
        <v>42</v>
      </c>
      <c r="V73" s="108">
        <f t="shared" si="13"/>
        <v>1</v>
      </c>
      <c r="W73" s="74">
        <f t="shared" si="14"/>
        <v>50</v>
      </c>
      <c r="X73" s="75">
        <f t="shared" si="15"/>
        <v>1</v>
      </c>
      <c r="Y73" s="69">
        <f t="shared" si="16"/>
        <v>42</v>
      </c>
      <c r="Z73" s="45">
        <f t="shared" si="17"/>
        <v>1</v>
      </c>
      <c r="AA73" s="14">
        <f t="shared" si="18"/>
        <v>0</v>
      </c>
      <c r="AB73" s="14">
        <f t="shared" si="19"/>
        <v>2</v>
      </c>
      <c r="AC73" s="14">
        <f t="shared" si="20"/>
        <v>5</v>
      </c>
      <c r="AD73" s="12">
        <f t="shared" si="21"/>
        <v>43</v>
      </c>
    </row>
    <row r="74" spans="2:30" s="7" customFormat="1" ht="28.5" customHeight="1">
      <c r="B74" s="22" t="s">
        <v>65</v>
      </c>
      <c r="C74" s="111">
        <v>0</v>
      </c>
      <c r="D74" s="56">
        <f t="shared" si="4"/>
        <v>0</v>
      </c>
      <c r="E74" s="55">
        <v>0</v>
      </c>
      <c r="F74" s="108">
        <f t="shared" si="5"/>
        <v>0</v>
      </c>
      <c r="G74" s="55">
        <v>3</v>
      </c>
      <c r="H74" s="56">
        <f t="shared" si="6"/>
        <v>0.06</v>
      </c>
      <c r="I74" s="55">
        <v>0</v>
      </c>
      <c r="J74" s="15">
        <f t="shared" si="7"/>
        <v>0</v>
      </c>
      <c r="K74" s="111">
        <v>3</v>
      </c>
      <c r="L74" s="56">
        <f t="shared" si="8"/>
        <v>0.06</v>
      </c>
      <c r="M74" s="55">
        <v>0</v>
      </c>
      <c r="N74" s="108">
        <f t="shared" si="9"/>
        <v>0</v>
      </c>
      <c r="O74" s="55">
        <v>44</v>
      </c>
      <c r="P74" s="56">
        <f t="shared" si="10"/>
        <v>0.88</v>
      </c>
      <c r="Q74" s="55">
        <v>0</v>
      </c>
      <c r="R74" s="15">
        <f t="shared" si="11"/>
        <v>0</v>
      </c>
      <c r="S74" s="107">
        <v>0</v>
      </c>
      <c r="T74" s="15">
        <f t="shared" si="12"/>
        <v>0</v>
      </c>
      <c r="U74" s="70">
        <v>42</v>
      </c>
      <c r="V74" s="108">
        <f t="shared" si="13"/>
        <v>1</v>
      </c>
      <c r="W74" s="74">
        <f t="shared" si="14"/>
        <v>50</v>
      </c>
      <c r="X74" s="75">
        <f t="shared" si="15"/>
        <v>1</v>
      </c>
      <c r="Y74" s="69">
        <f t="shared" si="16"/>
        <v>42</v>
      </c>
      <c r="Z74" s="45">
        <f t="shared" si="17"/>
        <v>1</v>
      </c>
      <c r="AA74" s="14">
        <f t="shared" si="18"/>
        <v>0</v>
      </c>
      <c r="AB74" s="14">
        <f t="shared" si="19"/>
        <v>3</v>
      </c>
      <c r="AC74" s="14">
        <f t="shared" si="20"/>
        <v>3</v>
      </c>
      <c r="AD74" s="12">
        <f t="shared" si="21"/>
        <v>44</v>
      </c>
    </row>
    <row r="75" spans="2:30" s="7" customFormat="1" ht="28.5" customHeight="1">
      <c r="B75" s="22" t="s">
        <v>66</v>
      </c>
      <c r="C75" s="111">
        <v>1</v>
      </c>
      <c r="D75" s="56">
        <f t="shared" si="4"/>
        <v>0.02</v>
      </c>
      <c r="E75" s="55">
        <v>0</v>
      </c>
      <c r="F75" s="108">
        <f t="shared" si="5"/>
        <v>0</v>
      </c>
      <c r="G75" s="55">
        <v>2</v>
      </c>
      <c r="H75" s="56">
        <f t="shared" si="6"/>
        <v>0.04</v>
      </c>
      <c r="I75" s="55">
        <v>0</v>
      </c>
      <c r="J75" s="15">
        <f t="shared" si="7"/>
        <v>0</v>
      </c>
      <c r="K75" s="111">
        <v>2</v>
      </c>
      <c r="L75" s="56">
        <f t="shared" si="8"/>
        <v>0.04</v>
      </c>
      <c r="M75" s="55">
        <v>0</v>
      </c>
      <c r="N75" s="108">
        <f t="shared" si="9"/>
        <v>0</v>
      </c>
      <c r="O75" s="55">
        <v>44</v>
      </c>
      <c r="P75" s="56">
        <f t="shared" si="10"/>
        <v>0.88</v>
      </c>
      <c r="Q75" s="55">
        <v>0</v>
      </c>
      <c r="R75" s="15">
        <f t="shared" si="11"/>
        <v>0</v>
      </c>
      <c r="S75" s="107">
        <v>1</v>
      </c>
      <c r="T75" s="15">
        <f t="shared" si="12"/>
        <v>0.02</v>
      </c>
      <c r="U75" s="70">
        <v>42</v>
      </c>
      <c r="V75" s="108">
        <f t="shared" si="13"/>
        <v>1</v>
      </c>
      <c r="W75" s="74">
        <f t="shared" si="14"/>
        <v>50</v>
      </c>
      <c r="X75" s="75">
        <f t="shared" si="15"/>
        <v>1</v>
      </c>
      <c r="Y75" s="69">
        <f t="shared" si="16"/>
        <v>42</v>
      </c>
      <c r="Z75" s="45">
        <f t="shared" si="17"/>
        <v>1</v>
      </c>
      <c r="AA75" s="14">
        <f t="shared" si="18"/>
        <v>1</v>
      </c>
      <c r="AB75" s="14">
        <f t="shared" si="19"/>
        <v>2</v>
      </c>
      <c r="AC75" s="14">
        <f t="shared" si="20"/>
        <v>2</v>
      </c>
      <c r="AD75" s="12">
        <f t="shared" si="21"/>
        <v>44</v>
      </c>
    </row>
    <row r="76" spans="2:30" s="7" customFormat="1" ht="28.5" customHeight="1">
      <c r="B76" s="22" t="s">
        <v>67</v>
      </c>
      <c r="C76" s="111">
        <v>1</v>
      </c>
      <c r="D76" s="56">
        <f t="shared" si="4"/>
        <v>0.02</v>
      </c>
      <c r="E76" s="55">
        <v>0</v>
      </c>
      <c r="F76" s="108">
        <f t="shared" si="5"/>
        <v>0</v>
      </c>
      <c r="G76" s="55">
        <v>5</v>
      </c>
      <c r="H76" s="56">
        <f t="shared" si="6"/>
        <v>0.1</v>
      </c>
      <c r="I76" s="55">
        <v>0</v>
      </c>
      <c r="J76" s="15">
        <f t="shared" si="7"/>
        <v>0</v>
      </c>
      <c r="K76" s="111">
        <v>12</v>
      </c>
      <c r="L76" s="56">
        <f t="shared" si="8"/>
        <v>0.24</v>
      </c>
      <c r="M76" s="55">
        <v>0</v>
      </c>
      <c r="N76" s="108">
        <f t="shared" si="9"/>
        <v>0</v>
      </c>
      <c r="O76" s="55">
        <v>32</v>
      </c>
      <c r="P76" s="56">
        <f t="shared" si="10"/>
        <v>0.64</v>
      </c>
      <c r="Q76" s="55">
        <v>0</v>
      </c>
      <c r="R76" s="15">
        <f t="shared" si="11"/>
        <v>0</v>
      </c>
      <c r="S76" s="107">
        <v>0</v>
      </c>
      <c r="T76" s="15">
        <f t="shared" si="12"/>
        <v>0</v>
      </c>
      <c r="U76" s="70">
        <v>42</v>
      </c>
      <c r="V76" s="108">
        <f t="shared" si="13"/>
        <v>1</v>
      </c>
      <c r="W76" s="74">
        <f t="shared" si="14"/>
        <v>50</v>
      </c>
      <c r="X76" s="75">
        <f t="shared" si="15"/>
        <v>1</v>
      </c>
      <c r="Y76" s="69">
        <f t="shared" si="16"/>
        <v>42</v>
      </c>
      <c r="Z76" s="45">
        <f t="shared" si="17"/>
        <v>1</v>
      </c>
      <c r="AA76" s="13">
        <f t="shared" si="18"/>
        <v>1</v>
      </c>
      <c r="AB76" s="13">
        <f t="shared" si="19"/>
        <v>5</v>
      </c>
      <c r="AC76" s="13">
        <f t="shared" si="20"/>
        <v>12</v>
      </c>
      <c r="AD76" s="12">
        <f t="shared" si="21"/>
        <v>32</v>
      </c>
    </row>
    <row r="77" spans="2:30" s="7" customFormat="1" ht="28.5" customHeight="1" thickBot="1">
      <c r="B77" s="103" t="s">
        <v>72</v>
      </c>
      <c r="C77" s="112">
        <v>2</v>
      </c>
      <c r="D77" s="88">
        <f t="shared" si="4"/>
        <v>0.04</v>
      </c>
      <c r="E77" s="102">
        <v>0</v>
      </c>
      <c r="F77" s="110">
        <f t="shared" si="5"/>
        <v>0</v>
      </c>
      <c r="G77" s="102">
        <v>5</v>
      </c>
      <c r="H77" s="88">
        <f t="shared" si="6"/>
        <v>0.1</v>
      </c>
      <c r="I77" s="102">
        <v>0</v>
      </c>
      <c r="J77" s="89">
        <f t="shared" si="7"/>
        <v>0</v>
      </c>
      <c r="K77" s="112">
        <v>8</v>
      </c>
      <c r="L77" s="88">
        <f t="shared" si="8"/>
        <v>0.16</v>
      </c>
      <c r="M77" s="102">
        <v>0</v>
      </c>
      <c r="N77" s="110">
        <f t="shared" si="9"/>
        <v>0</v>
      </c>
      <c r="O77" s="102">
        <v>35</v>
      </c>
      <c r="P77" s="88">
        <f t="shared" si="10"/>
        <v>0.7</v>
      </c>
      <c r="Q77" s="102">
        <v>0</v>
      </c>
      <c r="R77" s="89">
        <f t="shared" si="11"/>
        <v>0</v>
      </c>
      <c r="S77" s="109">
        <v>0</v>
      </c>
      <c r="T77" s="89">
        <f t="shared" si="12"/>
        <v>0</v>
      </c>
      <c r="U77" s="121">
        <v>42</v>
      </c>
      <c r="V77" s="110">
        <f t="shared" si="13"/>
        <v>1</v>
      </c>
      <c r="W77" s="104">
        <f t="shared" si="14"/>
        <v>50</v>
      </c>
      <c r="X77" s="117">
        <f t="shared" si="15"/>
        <v>1</v>
      </c>
      <c r="Y77" s="78">
        <f t="shared" si="16"/>
        <v>42</v>
      </c>
      <c r="Z77" s="46">
        <f t="shared" si="17"/>
        <v>1</v>
      </c>
      <c r="AA77" s="13">
        <f t="shared" si="18"/>
        <v>2</v>
      </c>
      <c r="AB77" s="13">
        <f t="shared" si="19"/>
        <v>5</v>
      </c>
      <c r="AC77" s="13">
        <f t="shared" si="20"/>
        <v>8</v>
      </c>
      <c r="AD77" s="12">
        <f t="shared" si="21"/>
        <v>35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3" t="s">
        <v>68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</row>
    <row r="80" spans="2:26" s="7" customFormat="1" ht="21" customHeight="1" thickBot="1">
      <c r="B80" s="166" t="s">
        <v>69</v>
      </c>
      <c r="C80" s="167"/>
      <c r="D80" s="167"/>
      <c r="E80" s="167"/>
      <c r="F80" s="167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9"/>
    </row>
    <row r="81" spans="2:26" s="7" customFormat="1" ht="21" customHeight="1" thickBot="1">
      <c r="B81" s="170"/>
      <c r="C81" s="158" t="s">
        <v>14</v>
      </c>
      <c r="D81" s="159"/>
      <c r="E81" s="159"/>
      <c r="F81" s="160"/>
      <c r="G81" s="159" t="s">
        <v>15</v>
      </c>
      <c r="H81" s="159"/>
      <c r="I81" s="159"/>
      <c r="J81" s="159"/>
      <c r="K81" s="158" t="s">
        <v>16</v>
      </c>
      <c r="L81" s="159"/>
      <c r="M81" s="159"/>
      <c r="N81" s="160"/>
      <c r="O81" s="159" t="s">
        <v>17</v>
      </c>
      <c r="P81" s="159"/>
      <c r="Q81" s="159"/>
      <c r="R81" s="159"/>
      <c r="S81" s="158" t="s">
        <v>57</v>
      </c>
      <c r="T81" s="159"/>
      <c r="U81" s="159"/>
      <c r="V81" s="160"/>
      <c r="W81" s="191" t="s">
        <v>4</v>
      </c>
      <c r="X81" s="161"/>
      <c r="Y81" s="161"/>
      <c r="Z81" s="162"/>
    </row>
    <row r="82" spans="2:26" s="7" customFormat="1" ht="21" customHeight="1" thickBot="1">
      <c r="B82" s="171"/>
      <c r="C82" s="156" t="s">
        <v>115</v>
      </c>
      <c r="D82" s="157"/>
      <c r="E82" s="154" t="s">
        <v>118</v>
      </c>
      <c r="F82" s="155"/>
      <c r="G82" s="156" t="s">
        <v>115</v>
      </c>
      <c r="H82" s="157"/>
      <c r="I82" s="154" t="s">
        <v>118</v>
      </c>
      <c r="J82" s="155"/>
      <c r="K82" s="156" t="s">
        <v>115</v>
      </c>
      <c r="L82" s="157"/>
      <c r="M82" s="154" t="s">
        <v>118</v>
      </c>
      <c r="N82" s="155"/>
      <c r="O82" s="156" t="s">
        <v>115</v>
      </c>
      <c r="P82" s="157"/>
      <c r="Q82" s="154" t="s">
        <v>118</v>
      </c>
      <c r="R82" s="155"/>
      <c r="S82" s="156" t="s">
        <v>115</v>
      </c>
      <c r="T82" s="157"/>
      <c r="U82" s="154" t="s">
        <v>118</v>
      </c>
      <c r="V82" s="155"/>
      <c r="W82" s="156" t="s">
        <v>115</v>
      </c>
      <c r="X82" s="157"/>
      <c r="Y82" s="154" t="s">
        <v>118</v>
      </c>
      <c r="Z82" s="155"/>
    </row>
    <row r="83" spans="2:30" s="7" customFormat="1" ht="28.5" customHeight="1">
      <c r="B83" s="22" t="s">
        <v>70</v>
      </c>
      <c r="C83" s="111">
        <v>0</v>
      </c>
      <c r="D83" s="56">
        <f>C83/W83</f>
        <v>0</v>
      </c>
      <c r="E83" s="55">
        <v>0</v>
      </c>
      <c r="F83" s="108">
        <f>E83/Y83</f>
        <v>0</v>
      </c>
      <c r="G83" s="16">
        <v>0</v>
      </c>
      <c r="H83" s="56">
        <f>G83/$W$83</f>
        <v>0</v>
      </c>
      <c r="I83" s="55">
        <v>0</v>
      </c>
      <c r="J83" s="15">
        <f>I83/$W$83</f>
        <v>0</v>
      </c>
      <c r="K83" s="111">
        <v>6</v>
      </c>
      <c r="L83" s="56">
        <f>K83/$W$83</f>
        <v>0.12</v>
      </c>
      <c r="M83" s="55">
        <v>1</v>
      </c>
      <c r="N83" s="108">
        <f>M83/$W$83</f>
        <v>0.02</v>
      </c>
      <c r="O83" s="16">
        <v>44</v>
      </c>
      <c r="P83" s="56">
        <f>O83/$W$83</f>
        <v>0.88</v>
      </c>
      <c r="Q83" s="55">
        <v>0</v>
      </c>
      <c r="R83" s="15">
        <f>Q83/$W$83</f>
        <v>0</v>
      </c>
      <c r="S83" s="107">
        <v>0</v>
      </c>
      <c r="T83" s="15">
        <f>S83/$W$83</f>
        <v>0</v>
      </c>
      <c r="U83" s="120">
        <v>41</v>
      </c>
      <c r="V83" s="108">
        <f>U83/$W$83</f>
        <v>0.82</v>
      </c>
      <c r="W83" s="124">
        <f>O83+K83+G83+C83+S83</f>
        <v>50</v>
      </c>
      <c r="X83" s="75">
        <f>D83+H83+L83+P83+T83</f>
        <v>1</v>
      </c>
      <c r="Y83" s="119">
        <f>Q83+M83+I83+E83+U83</f>
        <v>42</v>
      </c>
      <c r="Z83" s="45">
        <f>F83+J83+N83+R83+V83</f>
        <v>0.84</v>
      </c>
      <c r="AA83" s="13">
        <f>C83</f>
        <v>0</v>
      </c>
      <c r="AB83" s="13">
        <f>G83</f>
        <v>0</v>
      </c>
      <c r="AC83" s="13">
        <f>K83</f>
        <v>6</v>
      </c>
      <c r="AD83" s="12">
        <f>O83</f>
        <v>44</v>
      </c>
    </row>
    <row r="84" spans="2:30" s="7" customFormat="1" ht="28.5" customHeight="1">
      <c r="B84" s="22" t="s">
        <v>21</v>
      </c>
      <c r="C84" s="111">
        <v>0</v>
      </c>
      <c r="D84" s="56">
        <f>C84/W84</f>
        <v>0</v>
      </c>
      <c r="E84" s="55">
        <v>0</v>
      </c>
      <c r="F84" s="108">
        <f>E84/Y84</f>
        <v>0</v>
      </c>
      <c r="G84" s="16">
        <v>0</v>
      </c>
      <c r="H84" s="56">
        <f>G84/$W$83</f>
        <v>0</v>
      </c>
      <c r="I84" s="55">
        <v>0</v>
      </c>
      <c r="J84" s="15">
        <f>I84/$W$83</f>
        <v>0</v>
      </c>
      <c r="K84" s="111">
        <v>9</v>
      </c>
      <c r="L84" s="56">
        <f>K84/$W$83</f>
        <v>0.18</v>
      </c>
      <c r="M84" s="55">
        <v>3</v>
      </c>
      <c r="N84" s="108">
        <f>M84/$W$83</f>
        <v>0.06</v>
      </c>
      <c r="O84" s="16">
        <v>41</v>
      </c>
      <c r="P84" s="56">
        <f>O84/$W$83</f>
        <v>0.82</v>
      </c>
      <c r="Q84" s="55">
        <v>0</v>
      </c>
      <c r="R84" s="15">
        <f>Q84/$W$83</f>
        <v>0</v>
      </c>
      <c r="S84" s="111">
        <v>0</v>
      </c>
      <c r="T84" s="15">
        <f>S84/$W$83</f>
        <v>0</v>
      </c>
      <c r="U84" s="55">
        <v>39</v>
      </c>
      <c r="V84" s="108">
        <f>U84/$W$83</f>
        <v>0.78</v>
      </c>
      <c r="W84" s="124">
        <f>O84+K84+G84+C84+S84</f>
        <v>50</v>
      </c>
      <c r="X84" s="75">
        <f>D84+H84+L84+P84+T84</f>
        <v>1</v>
      </c>
      <c r="Y84" s="69">
        <f>Q84+M84+I84+E84+U84</f>
        <v>42</v>
      </c>
      <c r="Z84" s="45">
        <f>F84+J84+N84+R84+V84</f>
        <v>0.8400000000000001</v>
      </c>
      <c r="AA84" s="13"/>
      <c r="AB84" s="13"/>
      <c r="AC84" s="13"/>
      <c r="AD84" s="12"/>
    </row>
    <row r="85" spans="2:30" s="7" customFormat="1" ht="28.5" customHeight="1" thickBot="1">
      <c r="B85" s="103" t="s">
        <v>71</v>
      </c>
      <c r="C85" s="112">
        <v>0</v>
      </c>
      <c r="D85" s="88">
        <f>C85/W85</f>
        <v>0</v>
      </c>
      <c r="E85" s="102">
        <v>0</v>
      </c>
      <c r="F85" s="110">
        <f>E85/Y85</f>
        <v>0</v>
      </c>
      <c r="G85" s="105">
        <v>0</v>
      </c>
      <c r="H85" s="88">
        <f>G85/$W$83</f>
        <v>0</v>
      </c>
      <c r="I85" s="102">
        <v>0</v>
      </c>
      <c r="J85" s="89">
        <f>I85/$W$83</f>
        <v>0</v>
      </c>
      <c r="K85" s="112">
        <v>7</v>
      </c>
      <c r="L85" s="88">
        <f>K85/$W$83</f>
        <v>0.14</v>
      </c>
      <c r="M85" s="102">
        <v>3</v>
      </c>
      <c r="N85" s="110">
        <f>M85/$W$83</f>
        <v>0.06</v>
      </c>
      <c r="O85" s="105">
        <v>43</v>
      </c>
      <c r="P85" s="88">
        <f>O85/$W$83</f>
        <v>0.86</v>
      </c>
      <c r="Q85" s="102">
        <v>0</v>
      </c>
      <c r="R85" s="89">
        <f>Q85/$W$83</f>
        <v>0</v>
      </c>
      <c r="S85" s="112">
        <v>0</v>
      </c>
      <c r="T85" s="89">
        <f>S85/$W$83</f>
        <v>0</v>
      </c>
      <c r="U85" s="102">
        <v>39</v>
      </c>
      <c r="V85" s="110">
        <f>U85/$W$83</f>
        <v>0.78</v>
      </c>
      <c r="W85" s="125">
        <f>O85+K85+G85+C85+S85</f>
        <v>50</v>
      </c>
      <c r="X85" s="117">
        <f>D85+H85+L85+P85+T85</f>
        <v>1</v>
      </c>
      <c r="Y85" s="78">
        <f>Q85+M85+I85+E85+U85</f>
        <v>42</v>
      </c>
      <c r="Z85" s="46">
        <f>F85+J85+N85+R85+V85</f>
        <v>0.8400000000000001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3" t="s">
        <v>23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</row>
    <row r="88" spans="2:26" s="7" customFormat="1" ht="21" customHeight="1" thickBot="1">
      <c r="B88" s="166" t="s">
        <v>30</v>
      </c>
      <c r="C88" s="167"/>
      <c r="D88" s="167"/>
      <c r="E88" s="167"/>
      <c r="F88" s="167"/>
      <c r="G88" s="168"/>
      <c r="H88" s="168"/>
      <c r="I88" s="168"/>
      <c r="J88" s="168"/>
      <c r="K88" s="167"/>
      <c r="L88" s="167"/>
      <c r="M88" s="167"/>
      <c r="N88" s="167"/>
      <c r="O88" s="168"/>
      <c r="P88" s="168"/>
      <c r="Q88" s="168"/>
      <c r="R88" s="168"/>
      <c r="S88" s="167"/>
      <c r="T88" s="167"/>
      <c r="U88" s="167"/>
      <c r="V88" s="167"/>
      <c r="W88" s="168"/>
      <c r="X88" s="168"/>
      <c r="Y88" s="168"/>
      <c r="Z88" s="169"/>
    </row>
    <row r="89" spans="2:26" s="7" customFormat="1" ht="21" customHeight="1" thickBot="1">
      <c r="B89" s="170"/>
      <c r="C89" s="158" t="s">
        <v>14</v>
      </c>
      <c r="D89" s="159"/>
      <c r="E89" s="159"/>
      <c r="F89" s="160"/>
      <c r="G89" s="159" t="s">
        <v>15</v>
      </c>
      <c r="H89" s="159"/>
      <c r="I89" s="159"/>
      <c r="J89" s="159"/>
      <c r="K89" s="158" t="s">
        <v>16</v>
      </c>
      <c r="L89" s="159"/>
      <c r="M89" s="159"/>
      <c r="N89" s="160"/>
      <c r="O89" s="159" t="s">
        <v>17</v>
      </c>
      <c r="P89" s="159"/>
      <c r="Q89" s="159"/>
      <c r="R89" s="159"/>
      <c r="S89" s="158" t="s">
        <v>57</v>
      </c>
      <c r="T89" s="159"/>
      <c r="U89" s="159"/>
      <c r="V89" s="160"/>
      <c r="W89" s="161" t="s">
        <v>4</v>
      </c>
      <c r="X89" s="161"/>
      <c r="Y89" s="161"/>
      <c r="Z89" s="162"/>
    </row>
    <row r="90" spans="2:26" s="7" customFormat="1" ht="21" customHeight="1" thickBot="1">
      <c r="B90" s="171"/>
      <c r="C90" s="156" t="s">
        <v>115</v>
      </c>
      <c r="D90" s="157"/>
      <c r="E90" s="154" t="s">
        <v>118</v>
      </c>
      <c r="F90" s="155"/>
      <c r="G90" s="156" t="s">
        <v>115</v>
      </c>
      <c r="H90" s="157"/>
      <c r="I90" s="154" t="s">
        <v>118</v>
      </c>
      <c r="J90" s="155"/>
      <c r="K90" s="156" t="s">
        <v>115</v>
      </c>
      <c r="L90" s="157"/>
      <c r="M90" s="154" t="s">
        <v>118</v>
      </c>
      <c r="N90" s="155"/>
      <c r="O90" s="156" t="s">
        <v>115</v>
      </c>
      <c r="P90" s="157"/>
      <c r="Q90" s="154" t="s">
        <v>118</v>
      </c>
      <c r="R90" s="155"/>
      <c r="S90" s="156" t="s">
        <v>115</v>
      </c>
      <c r="T90" s="157"/>
      <c r="U90" s="154" t="s">
        <v>118</v>
      </c>
      <c r="V90" s="155"/>
      <c r="W90" s="156" t="s">
        <v>115</v>
      </c>
      <c r="X90" s="157"/>
      <c r="Y90" s="154" t="s">
        <v>118</v>
      </c>
      <c r="Z90" s="155"/>
    </row>
    <row r="91" spans="2:26" s="7" customFormat="1" ht="28.5" customHeight="1" thickBot="1">
      <c r="B91" s="103" t="s">
        <v>24</v>
      </c>
      <c r="C91" s="113">
        <v>0</v>
      </c>
      <c r="D91" s="61">
        <f>C91/W91</f>
        <v>0</v>
      </c>
      <c r="E91" s="60">
        <v>0</v>
      </c>
      <c r="F91" s="114">
        <f>E91/Y91</f>
        <v>0</v>
      </c>
      <c r="G91" s="106">
        <v>2</v>
      </c>
      <c r="H91" s="61">
        <f>G91/W91</f>
        <v>0.04</v>
      </c>
      <c r="I91" s="60">
        <v>0</v>
      </c>
      <c r="J91" s="42">
        <f>I91/Y91</f>
        <v>0</v>
      </c>
      <c r="K91" s="113">
        <v>6</v>
      </c>
      <c r="L91" s="61">
        <f>K91/W91</f>
        <v>0.12</v>
      </c>
      <c r="M91" s="60">
        <v>3</v>
      </c>
      <c r="N91" s="114">
        <f>M91/Y91</f>
        <v>0.07142857142857142</v>
      </c>
      <c r="O91" s="106">
        <v>42</v>
      </c>
      <c r="P91" s="61">
        <f>O91/W91</f>
        <v>0.84</v>
      </c>
      <c r="Q91" s="60">
        <v>37</v>
      </c>
      <c r="R91" s="42">
        <f>Q91/Y91</f>
        <v>0.8809523809523809</v>
      </c>
      <c r="S91" s="115">
        <v>0</v>
      </c>
      <c r="T91" s="42">
        <f>S91/W91</f>
        <v>0</v>
      </c>
      <c r="U91" s="122">
        <v>2</v>
      </c>
      <c r="V91" s="114">
        <f>U91/Y91</f>
        <v>0.047619047619047616</v>
      </c>
      <c r="W91" s="116">
        <f>C91+G91+K91+O91+S91</f>
        <v>50</v>
      </c>
      <c r="X91" s="118">
        <f>D91+H91+L91+P91+T91</f>
        <v>1</v>
      </c>
      <c r="Y91" s="123">
        <f>E91+I91+M91+Q91+U91</f>
        <v>42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</sheetData>
  <sheetProtection/>
  <mergeCells count="87">
    <mergeCell ref="O81:R81"/>
    <mergeCell ref="S81:V81"/>
    <mergeCell ref="W81:Z81"/>
    <mergeCell ref="O82:P82"/>
    <mergeCell ref="Q82:R82"/>
    <mergeCell ref="S82:T82"/>
    <mergeCell ref="U82:V82"/>
    <mergeCell ref="W82:X82"/>
    <mergeCell ref="B39:F39"/>
    <mergeCell ref="B49:F49"/>
    <mergeCell ref="C12:D12"/>
    <mergeCell ref="E12:F12"/>
    <mergeCell ref="C40:D40"/>
    <mergeCell ref="E40:F40"/>
    <mergeCell ref="C7:D7"/>
    <mergeCell ref="E7:F7"/>
    <mergeCell ref="E8:F8"/>
    <mergeCell ref="C8:D8"/>
    <mergeCell ref="B11:F11"/>
    <mergeCell ref="B38:F38"/>
    <mergeCell ref="E51:F51"/>
    <mergeCell ref="C59:D59"/>
    <mergeCell ref="E59:F59"/>
    <mergeCell ref="B57:F57"/>
    <mergeCell ref="B58:F58"/>
    <mergeCell ref="B2:F2"/>
    <mergeCell ref="B3:F3"/>
    <mergeCell ref="B5:F5"/>
    <mergeCell ref="B10:F10"/>
    <mergeCell ref="B7:B8"/>
    <mergeCell ref="U90:V90"/>
    <mergeCell ref="W90:X90"/>
    <mergeCell ref="Y90:Z90"/>
    <mergeCell ref="B87:Z87"/>
    <mergeCell ref="B88:Z88"/>
    <mergeCell ref="K90:L90"/>
    <mergeCell ref="M90:N90"/>
    <mergeCell ref="E70:F70"/>
    <mergeCell ref="G70:H70"/>
    <mergeCell ref="W69:Z69"/>
    <mergeCell ref="O70:P70"/>
    <mergeCell ref="Y70:Z70"/>
    <mergeCell ref="G69:J69"/>
    <mergeCell ref="K69:N69"/>
    <mergeCell ref="I70:J70"/>
    <mergeCell ref="Q70:R70"/>
    <mergeCell ref="S70:T70"/>
    <mergeCell ref="B50:F50"/>
    <mergeCell ref="M70:N70"/>
    <mergeCell ref="B67:Z67"/>
    <mergeCell ref="B68:Z68"/>
    <mergeCell ref="B69:B70"/>
    <mergeCell ref="O69:R69"/>
    <mergeCell ref="S69:V69"/>
    <mergeCell ref="K70:L70"/>
    <mergeCell ref="C51:D51"/>
    <mergeCell ref="C69:F69"/>
    <mergeCell ref="C70:D70"/>
    <mergeCell ref="O90:P90"/>
    <mergeCell ref="Q90:R90"/>
    <mergeCell ref="S90:T90"/>
    <mergeCell ref="B89:B90"/>
    <mergeCell ref="C89:F89"/>
    <mergeCell ref="C90:D90"/>
    <mergeCell ref="E90:F90"/>
    <mergeCell ref="B81:B82"/>
    <mergeCell ref="C81:F81"/>
    <mergeCell ref="Y82:Z82"/>
    <mergeCell ref="O89:R89"/>
    <mergeCell ref="S89:V89"/>
    <mergeCell ref="W89:Z89"/>
    <mergeCell ref="B79:Z79"/>
    <mergeCell ref="B80:Z80"/>
    <mergeCell ref="G81:J81"/>
    <mergeCell ref="C82:D82"/>
    <mergeCell ref="E82:F82"/>
    <mergeCell ref="G82:H82"/>
    <mergeCell ref="U70:V70"/>
    <mergeCell ref="W70:X70"/>
    <mergeCell ref="K81:N81"/>
    <mergeCell ref="G90:H90"/>
    <mergeCell ref="I90:J90"/>
    <mergeCell ref="G89:J89"/>
    <mergeCell ref="K89:N89"/>
    <mergeCell ref="I82:J82"/>
    <mergeCell ref="K82:L82"/>
    <mergeCell ref="M82:N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D476"/>
  <sheetViews>
    <sheetView zoomScale="80" zoomScaleNormal="80" zoomScalePageLayoutView="0" workbookViewId="0" topLeftCell="A34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9.851562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33" width="7.7109375" style="2" customWidth="1"/>
    <col min="34" max="16384" width="9.140625" style="2" customWidth="1"/>
  </cols>
  <sheetData>
    <row r="1" ht="13.5" thickBot="1"/>
    <row r="2" spans="2:14" ht="21" customHeight="1">
      <c r="B2" s="172" t="s">
        <v>32</v>
      </c>
      <c r="C2" s="173"/>
      <c r="D2" s="173"/>
      <c r="E2" s="173"/>
      <c r="F2" s="17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94</v>
      </c>
      <c r="C5" s="179"/>
      <c r="D5" s="179"/>
      <c r="E5" s="179"/>
      <c r="F5" s="180"/>
    </row>
    <row r="6" ht="9" customHeight="1" thickBot="1"/>
    <row r="7" spans="2:6" ht="21" customHeight="1" thickBot="1">
      <c r="B7" s="178" t="s">
        <v>110</v>
      </c>
      <c r="C7" s="179"/>
      <c r="D7" s="179"/>
      <c r="E7" s="179"/>
      <c r="F7" s="180"/>
    </row>
    <row r="8" ht="9" customHeight="1" thickBot="1"/>
    <row r="9" spans="2:6" ht="21" customHeight="1">
      <c r="B9" s="181" t="s">
        <v>26</v>
      </c>
      <c r="C9" s="163" t="s">
        <v>115</v>
      </c>
      <c r="D9" s="165"/>
      <c r="E9" s="163" t="s">
        <v>118</v>
      </c>
      <c r="F9" s="165"/>
    </row>
    <row r="10" spans="2:9" ht="21" customHeight="1" thickBot="1">
      <c r="B10" s="182"/>
      <c r="C10" s="183">
        <v>8</v>
      </c>
      <c r="D10" s="184"/>
      <c r="E10" s="183">
        <v>3</v>
      </c>
      <c r="F10" s="184"/>
      <c r="G10" s="90"/>
      <c r="H10" s="90"/>
      <c r="I10" s="90"/>
    </row>
    <row r="11" ht="9" customHeight="1" thickBot="1"/>
    <row r="12" spans="2:14" s="7" customFormat="1" ht="21" customHeight="1">
      <c r="B12" s="163" t="s">
        <v>84</v>
      </c>
      <c r="C12" s="164"/>
      <c r="D12" s="164"/>
      <c r="E12" s="164"/>
      <c r="F12" s="16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 thickBot="1">
      <c r="B13" s="166" t="s">
        <v>85</v>
      </c>
      <c r="C13" s="168"/>
      <c r="D13" s="168"/>
      <c r="E13" s="168"/>
      <c r="F13" s="169"/>
      <c r="G13" s="5"/>
      <c r="H13" s="6"/>
      <c r="I13" s="5"/>
      <c r="J13" s="30"/>
      <c r="K13" s="65"/>
      <c r="L13" s="30"/>
      <c r="M13" s="38"/>
      <c r="N13" s="39"/>
    </row>
    <row r="14" spans="2:14" s="7" customFormat="1" ht="21" customHeight="1" thickBot="1">
      <c r="B14" s="93"/>
      <c r="C14" s="156" t="s">
        <v>115</v>
      </c>
      <c r="D14" s="155"/>
      <c r="E14" s="156" t="s">
        <v>118</v>
      </c>
      <c r="F14" s="155"/>
      <c r="G14" s="5"/>
      <c r="H14" s="6"/>
      <c r="I14" s="5"/>
      <c r="J14" s="30"/>
      <c r="K14" s="65"/>
      <c r="L14" s="30"/>
      <c r="M14" s="38"/>
      <c r="N14" s="39"/>
    </row>
    <row r="15" spans="2:14" s="7" customFormat="1" ht="28.5" customHeight="1">
      <c r="B15" s="26" t="s">
        <v>111</v>
      </c>
      <c r="C15" s="126">
        <v>0</v>
      </c>
      <c r="D15" s="83">
        <f>C15/C18</f>
        <v>0</v>
      </c>
      <c r="E15" s="82">
        <v>0</v>
      </c>
      <c r="F15" s="83">
        <f>E15/E18</f>
        <v>0</v>
      </c>
      <c r="H15" s="9"/>
      <c r="J15" s="31"/>
      <c r="K15" s="66"/>
      <c r="L15" s="31"/>
      <c r="M15" s="40"/>
      <c r="N15" s="41"/>
    </row>
    <row r="16" spans="2:14" s="7" customFormat="1" ht="28.5" customHeight="1">
      <c r="B16" s="22" t="s">
        <v>112</v>
      </c>
      <c r="C16" s="127">
        <v>4</v>
      </c>
      <c r="D16" s="85">
        <f>C16/C18</f>
        <v>0.5</v>
      </c>
      <c r="E16" s="84">
        <v>2</v>
      </c>
      <c r="F16" s="85">
        <f>E16/E18</f>
        <v>0.6666666666666666</v>
      </c>
      <c r="H16" s="9"/>
      <c r="J16" s="31"/>
      <c r="K16" s="66"/>
      <c r="L16" s="31"/>
      <c r="M16" s="40"/>
      <c r="N16" s="41"/>
    </row>
    <row r="17" spans="2:14" s="7" customFormat="1" ht="28.5" customHeight="1" thickBot="1">
      <c r="B17" s="58" t="s">
        <v>113</v>
      </c>
      <c r="C17" s="128">
        <v>4</v>
      </c>
      <c r="D17" s="87">
        <f>C17/C18</f>
        <v>0.5</v>
      </c>
      <c r="E17" s="86">
        <v>1</v>
      </c>
      <c r="F17" s="87">
        <f>E17/E18</f>
        <v>0.3333333333333333</v>
      </c>
      <c r="H17" s="9"/>
      <c r="J17" s="31"/>
      <c r="K17" s="66"/>
      <c r="L17" s="31"/>
      <c r="M17" s="40"/>
      <c r="N17" s="41"/>
    </row>
    <row r="18" spans="2:14" s="50" customFormat="1" ht="21" customHeight="1" thickBot="1" thickTop="1">
      <c r="B18" s="59" t="s">
        <v>4</v>
      </c>
      <c r="C18" s="99">
        <f>SUM(C15:C17)</f>
        <v>8</v>
      </c>
      <c r="D18" s="49">
        <f>SUM(D15:D17)</f>
        <v>1</v>
      </c>
      <c r="E18" s="48">
        <f>SUM(E15:E17)</f>
        <v>3</v>
      </c>
      <c r="F18" s="49">
        <f>SUM(F15:F17)</f>
        <v>1</v>
      </c>
      <c r="H18" s="51"/>
      <c r="J18" s="52"/>
      <c r="K18" s="67"/>
      <c r="L18" s="52"/>
      <c r="M18" s="43"/>
      <c r="N18" s="53"/>
    </row>
    <row r="19" spans="2:14" s="7" customFormat="1" ht="15" customHeight="1" thickBot="1">
      <c r="B19" s="11"/>
      <c r="D19" s="9"/>
      <c r="F19" s="9"/>
      <c r="H19" s="9"/>
      <c r="J19" s="31"/>
      <c r="K19" s="66"/>
      <c r="L19" s="31"/>
      <c r="M19" s="40"/>
      <c r="N19" s="41"/>
    </row>
    <row r="20" spans="2:14" s="7" customFormat="1" ht="21" customHeight="1">
      <c r="B20" s="185" t="s">
        <v>86</v>
      </c>
      <c r="C20" s="186"/>
      <c r="D20" s="186"/>
      <c r="E20" s="186"/>
      <c r="F20" s="187"/>
      <c r="H20" s="9"/>
      <c r="J20" s="31"/>
      <c r="K20" s="66"/>
      <c r="L20" s="31"/>
      <c r="M20" s="40"/>
      <c r="N20" s="41"/>
    </row>
    <row r="21" spans="2:14" s="7" customFormat="1" ht="21" customHeight="1" thickBot="1">
      <c r="B21" s="188" t="s">
        <v>59</v>
      </c>
      <c r="C21" s="189"/>
      <c r="D21" s="189"/>
      <c r="E21" s="189"/>
      <c r="F21" s="190"/>
      <c r="H21" s="9"/>
      <c r="J21" s="31"/>
      <c r="K21" s="66"/>
      <c r="L21" s="31"/>
      <c r="M21" s="40"/>
      <c r="N21" s="41"/>
    </row>
    <row r="22" spans="2:14" s="7" customFormat="1" ht="21" customHeight="1" thickBot="1">
      <c r="B22" s="94"/>
      <c r="C22" s="156" t="s">
        <v>115</v>
      </c>
      <c r="D22" s="155"/>
      <c r="E22" s="156" t="s">
        <v>118</v>
      </c>
      <c r="F22" s="155"/>
      <c r="H22" s="9"/>
      <c r="J22" s="31"/>
      <c r="K22" s="66"/>
      <c r="L22" s="31"/>
      <c r="M22" s="40"/>
      <c r="N22" s="41"/>
    </row>
    <row r="23" spans="2:14" s="7" customFormat="1" ht="21" customHeight="1">
      <c r="B23" s="26" t="s">
        <v>95</v>
      </c>
      <c r="C23" s="126">
        <v>3</v>
      </c>
      <c r="D23" s="83">
        <f aca="true" t="shared" si="0" ref="D23:D28">C23/$C$29</f>
        <v>0.16666666666666666</v>
      </c>
      <c r="E23" s="126">
        <v>3</v>
      </c>
      <c r="F23" s="83">
        <f aca="true" t="shared" si="1" ref="F23:F28">E23/$E$29</f>
        <v>0.375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96</v>
      </c>
      <c r="C24" s="127">
        <v>3</v>
      </c>
      <c r="D24" s="85">
        <f t="shared" si="0"/>
        <v>0.16666666666666666</v>
      </c>
      <c r="E24" s="127">
        <v>3</v>
      </c>
      <c r="F24" s="85">
        <f t="shared" si="1"/>
        <v>0.375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97</v>
      </c>
      <c r="C25" s="127">
        <v>3</v>
      </c>
      <c r="D25" s="85">
        <f t="shared" si="0"/>
        <v>0.16666666666666666</v>
      </c>
      <c r="E25" s="127">
        <v>0</v>
      </c>
      <c r="F25" s="85">
        <f t="shared" si="1"/>
        <v>0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39</v>
      </c>
      <c r="C26" s="127">
        <v>3</v>
      </c>
      <c r="D26" s="85">
        <f t="shared" si="0"/>
        <v>0.16666666666666666</v>
      </c>
      <c r="E26" s="127">
        <v>0</v>
      </c>
      <c r="F26" s="85">
        <f t="shared" si="1"/>
        <v>0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98</v>
      </c>
      <c r="C27" s="127">
        <v>3</v>
      </c>
      <c r="D27" s="85">
        <f t="shared" si="0"/>
        <v>0.16666666666666666</v>
      </c>
      <c r="E27" s="127">
        <v>2</v>
      </c>
      <c r="F27" s="85">
        <f t="shared" si="1"/>
        <v>0.25</v>
      </c>
      <c r="H27" s="9"/>
      <c r="J27" s="31"/>
      <c r="K27" s="66"/>
      <c r="L27" s="31"/>
      <c r="M27" s="40"/>
      <c r="N27" s="41"/>
    </row>
    <row r="28" spans="2:14" s="7" customFormat="1" ht="21" customHeight="1" thickBot="1">
      <c r="B28" s="58" t="s">
        <v>27</v>
      </c>
      <c r="C28" s="128">
        <v>3</v>
      </c>
      <c r="D28" s="87">
        <f t="shared" si="0"/>
        <v>0.16666666666666666</v>
      </c>
      <c r="E28" s="128">
        <v>0</v>
      </c>
      <c r="F28" s="87">
        <f t="shared" si="1"/>
        <v>0</v>
      </c>
      <c r="H28" s="9"/>
      <c r="J28" s="31"/>
      <c r="K28" s="66"/>
      <c r="L28" s="31"/>
      <c r="M28" s="40"/>
      <c r="N28" s="41"/>
    </row>
    <row r="29" spans="2:14" s="50" customFormat="1" ht="21" customHeight="1" thickBot="1" thickTop="1">
      <c r="B29" s="59" t="s">
        <v>4</v>
      </c>
      <c r="C29" s="99">
        <f>SUM(C23:C28)</f>
        <v>18</v>
      </c>
      <c r="D29" s="49">
        <f>SUM(D23:D28)</f>
        <v>0.9999999999999999</v>
      </c>
      <c r="E29" s="99">
        <f>SUM(E23:E28)</f>
        <v>8</v>
      </c>
      <c r="F29" s="49">
        <f>SUM(F23:F28)</f>
        <v>1</v>
      </c>
      <c r="H29" s="51"/>
      <c r="J29" s="52"/>
      <c r="K29" s="67"/>
      <c r="L29" s="52"/>
      <c r="M29" s="43"/>
      <c r="N29" s="53"/>
    </row>
    <row r="30" spans="2:14" s="7" customFormat="1" ht="15" customHeight="1" thickBot="1">
      <c r="B30" s="11"/>
      <c r="D30" s="9"/>
      <c r="F30" s="9"/>
      <c r="H30" s="9"/>
      <c r="J30" s="31"/>
      <c r="K30" s="66"/>
      <c r="L30" s="31"/>
      <c r="M30" s="40"/>
      <c r="N30" s="41"/>
    </row>
    <row r="31" spans="2:26" s="7" customFormat="1" ht="21" customHeight="1">
      <c r="B31" s="163" t="s">
        <v>82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5"/>
    </row>
    <row r="32" spans="2:26" s="7" customFormat="1" ht="21" customHeight="1" thickBot="1">
      <c r="B32" s="166" t="s">
        <v>64</v>
      </c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9"/>
    </row>
    <row r="33" spans="2:26" s="7" customFormat="1" ht="21" customHeight="1" thickBot="1">
      <c r="B33" s="170"/>
      <c r="C33" s="158" t="s">
        <v>14</v>
      </c>
      <c r="D33" s="159"/>
      <c r="E33" s="159"/>
      <c r="F33" s="160"/>
      <c r="G33" s="159" t="s">
        <v>15</v>
      </c>
      <c r="H33" s="159"/>
      <c r="I33" s="159"/>
      <c r="J33" s="159"/>
      <c r="K33" s="158" t="s">
        <v>16</v>
      </c>
      <c r="L33" s="159"/>
      <c r="M33" s="159"/>
      <c r="N33" s="160"/>
      <c r="O33" s="159" t="s">
        <v>17</v>
      </c>
      <c r="P33" s="159"/>
      <c r="Q33" s="159"/>
      <c r="R33" s="159"/>
      <c r="S33" s="158" t="s">
        <v>57</v>
      </c>
      <c r="T33" s="159"/>
      <c r="U33" s="159"/>
      <c r="V33" s="160"/>
      <c r="W33" s="161" t="s">
        <v>4</v>
      </c>
      <c r="X33" s="161"/>
      <c r="Y33" s="161"/>
      <c r="Z33" s="162"/>
    </row>
    <row r="34" spans="2:26" s="7" customFormat="1" ht="21" customHeight="1" thickBot="1">
      <c r="B34" s="171"/>
      <c r="C34" s="156" t="s">
        <v>115</v>
      </c>
      <c r="D34" s="157"/>
      <c r="E34" s="154" t="s">
        <v>118</v>
      </c>
      <c r="F34" s="155"/>
      <c r="G34" s="156" t="s">
        <v>115</v>
      </c>
      <c r="H34" s="157"/>
      <c r="I34" s="154" t="s">
        <v>118</v>
      </c>
      <c r="J34" s="155"/>
      <c r="K34" s="156" t="s">
        <v>115</v>
      </c>
      <c r="L34" s="157"/>
      <c r="M34" s="154" t="s">
        <v>118</v>
      </c>
      <c r="N34" s="155"/>
      <c r="O34" s="156" t="s">
        <v>115</v>
      </c>
      <c r="P34" s="157"/>
      <c r="Q34" s="154" t="s">
        <v>118</v>
      </c>
      <c r="R34" s="155"/>
      <c r="S34" s="156" t="s">
        <v>115</v>
      </c>
      <c r="T34" s="157"/>
      <c r="U34" s="154" t="s">
        <v>118</v>
      </c>
      <c r="V34" s="155"/>
      <c r="W34" s="156" t="s">
        <v>115</v>
      </c>
      <c r="X34" s="157"/>
      <c r="Y34" s="154" t="s">
        <v>118</v>
      </c>
      <c r="Z34" s="155"/>
    </row>
    <row r="35" spans="2:30" s="7" customFormat="1" ht="28.5" customHeight="1">
      <c r="B35" s="22" t="s">
        <v>18</v>
      </c>
      <c r="C35" s="134">
        <v>0</v>
      </c>
      <c r="D35" s="80">
        <f>C35/W35</f>
        <v>0</v>
      </c>
      <c r="E35" s="79">
        <v>0</v>
      </c>
      <c r="F35" s="135">
        <f>E35/Y35</f>
        <v>0</v>
      </c>
      <c r="G35" s="132">
        <v>0</v>
      </c>
      <c r="H35" s="80">
        <f>G35/W35</f>
        <v>0</v>
      </c>
      <c r="I35" s="79">
        <v>0</v>
      </c>
      <c r="J35" s="81">
        <f>I35/Y35</f>
        <v>0</v>
      </c>
      <c r="K35" s="134">
        <v>1</v>
      </c>
      <c r="L35" s="80">
        <f>K35/W35</f>
        <v>0.125</v>
      </c>
      <c r="M35" s="79">
        <v>0</v>
      </c>
      <c r="N35" s="135">
        <f>M35/Y35</f>
        <v>0</v>
      </c>
      <c r="O35" s="132">
        <v>7</v>
      </c>
      <c r="P35" s="80">
        <f>O35/W35</f>
        <v>0.875</v>
      </c>
      <c r="Q35" s="79">
        <v>3</v>
      </c>
      <c r="R35" s="81">
        <f>Q35/Y35</f>
        <v>1</v>
      </c>
      <c r="S35" s="138">
        <v>0</v>
      </c>
      <c r="T35" s="81">
        <f>S35/W35</f>
        <v>0</v>
      </c>
      <c r="U35" s="141">
        <v>0</v>
      </c>
      <c r="V35" s="135">
        <f>U35/Y35</f>
        <v>0</v>
      </c>
      <c r="W35" s="74">
        <f>O35+K35+G35+C35+S35</f>
        <v>8</v>
      </c>
      <c r="X35" s="75">
        <f>D35+H35+L35+P35+T35</f>
        <v>1</v>
      </c>
      <c r="Y35" s="69">
        <f>Q35+M35+I35+E35+U35</f>
        <v>3</v>
      </c>
      <c r="Z35" s="45">
        <f>F35+J35+N35+R35+V35</f>
        <v>1</v>
      </c>
      <c r="AA35" s="14"/>
      <c r="AB35" s="14"/>
      <c r="AC35" s="14"/>
      <c r="AD35" s="12"/>
    </row>
    <row r="36" spans="2:30" s="7" customFormat="1" ht="28.5" customHeight="1">
      <c r="B36" s="22" t="s">
        <v>19</v>
      </c>
      <c r="C36" s="134">
        <v>0</v>
      </c>
      <c r="D36" s="80">
        <f>C36/W36</f>
        <v>0</v>
      </c>
      <c r="E36" s="79">
        <v>0</v>
      </c>
      <c r="F36" s="135">
        <f>E36/Y36</f>
        <v>0</v>
      </c>
      <c r="G36" s="132">
        <v>0</v>
      </c>
      <c r="H36" s="80">
        <f>G36/W36</f>
        <v>0</v>
      </c>
      <c r="I36" s="79">
        <v>0</v>
      </c>
      <c r="J36" s="81">
        <f>I36/Y36</f>
        <v>0</v>
      </c>
      <c r="K36" s="134">
        <v>1</v>
      </c>
      <c r="L36" s="80">
        <f>K36/W36</f>
        <v>0.125</v>
      </c>
      <c r="M36" s="79">
        <v>0</v>
      </c>
      <c r="N36" s="135">
        <f>M36/Y36</f>
        <v>0</v>
      </c>
      <c r="O36" s="132">
        <v>7</v>
      </c>
      <c r="P36" s="80">
        <f>O36/W36</f>
        <v>0.875</v>
      </c>
      <c r="Q36" s="79">
        <v>3</v>
      </c>
      <c r="R36" s="81">
        <f>Q36/Y36</f>
        <v>1</v>
      </c>
      <c r="S36" s="138">
        <v>0</v>
      </c>
      <c r="T36" s="81">
        <f>S36/W36</f>
        <v>0</v>
      </c>
      <c r="U36" s="141">
        <v>0</v>
      </c>
      <c r="V36" s="135">
        <f>U36/Y36</f>
        <v>0</v>
      </c>
      <c r="W36" s="74">
        <f>O36+K36+G36+C36+S36</f>
        <v>8</v>
      </c>
      <c r="X36" s="75">
        <f>D36+H36+L36+P36+T36</f>
        <v>1</v>
      </c>
      <c r="Y36" s="69">
        <f>Q36+M36+I36+E36+U36</f>
        <v>3</v>
      </c>
      <c r="Z36" s="45">
        <f>F36+J36+N36+R36+V36</f>
        <v>1</v>
      </c>
      <c r="AA36" s="14"/>
      <c r="AB36" s="14"/>
      <c r="AC36" s="14"/>
      <c r="AD36" s="12"/>
    </row>
    <row r="37" spans="2:30" s="7" customFormat="1" ht="28.5" customHeight="1">
      <c r="B37" s="22" t="s">
        <v>20</v>
      </c>
      <c r="C37" s="134">
        <v>0</v>
      </c>
      <c r="D37" s="80">
        <f>C37/W37</f>
        <v>0</v>
      </c>
      <c r="E37" s="79">
        <v>0</v>
      </c>
      <c r="F37" s="135">
        <f>E37/Y37</f>
        <v>0</v>
      </c>
      <c r="G37" s="132">
        <v>0</v>
      </c>
      <c r="H37" s="80">
        <f>G37/W37</f>
        <v>0</v>
      </c>
      <c r="I37" s="79">
        <v>0</v>
      </c>
      <c r="J37" s="81">
        <f>I37/Y37</f>
        <v>0</v>
      </c>
      <c r="K37" s="134">
        <v>0</v>
      </c>
      <c r="L37" s="80">
        <f>K37/W37</f>
        <v>0</v>
      </c>
      <c r="M37" s="79">
        <v>0</v>
      </c>
      <c r="N37" s="135">
        <f>M37/Y37</f>
        <v>0</v>
      </c>
      <c r="O37" s="132">
        <v>8</v>
      </c>
      <c r="P37" s="80">
        <f>O37/W37</f>
        <v>1</v>
      </c>
      <c r="Q37" s="79">
        <v>3</v>
      </c>
      <c r="R37" s="81">
        <f>Q37/Y37</f>
        <v>1</v>
      </c>
      <c r="S37" s="138">
        <v>0</v>
      </c>
      <c r="T37" s="81">
        <f>S37/W37</f>
        <v>0</v>
      </c>
      <c r="U37" s="141">
        <v>0</v>
      </c>
      <c r="V37" s="135">
        <f>U37/Y37</f>
        <v>0</v>
      </c>
      <c r="W37" s="74">
        <f>O37+K37+G37+C37+S37</f>
        <v>8</v>
      </c>
      <c r="X37" s="75">
        <f>D37+H37+L37+P37+T37</f>
        <v>1</v>
      </c>
      <c r="Y37" s="69">
        <f>Q37+M37+I37+E37+U37</f>
        <v>3</v>
      </c>
      <c r="Z37" s="45">
        <f>F37+J37+N37+R37+V37</f>
        <v>1</v>
      </c>
      <c r="AA37" s="14"/>
      <c r="AB37" s="14"/>
      <c r="AC37" s="14"/>
      <c r="AD37" s="12"/>
    </row>
    <row r="38" spans="2:30" s="7" customFormat="1" ht="28.5" customHeight="1" thickBot="1">
      <c r="B38" s="103" t="s">
        <v>87</v>
      </c>
      <c r="C38" s="136">
        <v>0</v>
      </c>
      <c r="D38" s="130">
        <f>C38/W38</f>
        <v>0</v>
      </c>
      <c r="E38" s="129">
        <v>0</v>
      </c>
      <c r="F38" s="137">
        <f>E38/Y38</f>
        <v>0</v>
      </c>
      <c r="G38" s="133">
        <v>0</v>
      </c>
      <c r="H38" s="130">
        <f>G38/W38</f>
        <v>0</v>
      </c>
      <c r="I38" s="129">
        <v>0</v>
      </c>
      <c r="J38" s="131">
        <f>I38/Y38</f>
        <v>0</v>
      </c>
      <c r="K38" s="136">
        <v>1</v>
      </c>
      <c r="L38" s="130">
        <f>K38/W38</f>
        <v>0.125</v>
      </c>
      <c r="M38" s="129">
        <v>0</v>
      </c>
      <c r="N38" s="137">
        <f>M38/Y38</f>
        <v>0</v>
      </c>
      <c r="O38" s="133">
        <v>7</v>
      </c>
      <c r="P38" s="130">
        <f>O38/W38</f>
        <v>0.875</v>
      </c>
      <c r="Q38" s="129">
        <v>3</v>
      </c>
      <c r="R38" s="131">
        <f>Q38/Y38</f>
        <v>1</v>
      </c>
      <c r="S38" s="139">
        <v>0</v>
      </c>
      <c r="T38" s="131">
        <f>S38/W38</f>
        <v>0</v>
      </c>
      <c r="U38" s="142">
        <v>0</v>
      </c>
      <c r="V38" s="137">
        <f>U38/Y38</f>
        <v>0</v>
      </c>
      <c r="W38" s="104">
        <f>O38+K38+G38+C38+S38</f>
        <v>8</v>
      </c>
      <c r="X38" s="117">
        <f>D38+H38+L38+P38+T38</f>
        <v>1</v>
      </c>
      <c r="Y38" s="78">
        <f>Q38+M38+I38+E38+U38</f>
        <v>3</v>
      </c>
      <c r="Z38" s="46">
        <f>F38+J38+N38+R38+V38</f>
        <v>1</v>
      </c>
      <c r="AA38" s="14"/>
      <c r="AB38" s="14"/>
      <c r="AC38" s="14"/>
      <c r="AD38" s="12"/>
    </row>
    <row r="39" spans="2:20" s="7" customFormat="1" ht="18" customHeight="1" thickBot="1">
      <c r="B39" s="73"/>
      <c r="C39" s="16"/>
      <c r="D39" s="15"/>
      <c r="E39" s="16"/>
      <c r="F39" s="15"/>
      <c r="G39" s="16"/>
      <c r="H39" s="15"/>
      <c r="I39" s="16"/>
      <c r="J39" s="15"/>
      <c r="K39" s="68"/>
      <c r="L39" s="15"/>
      <c r="M39" s="74"/>
      <c r="N39" s="75"/>
      <c r="O39" s="11"/>
      <c r="P39" s="13"/>
      <c r="Q39" s="14"/>
      <c r="R39" s="14"/>
      <c r="S39" s="14"/>
      <c r="T39" s="12"/>
    </row>
    <row r="40" spans="2:26" s="7" customFormat="1" ht="21" customHeight="1">
      <c r="B40" s="163" t="s">
        <v>10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5"/>
    </row>
    <row r="41" spans="2:26" s="7" customFormat="1" ht="21" customHeight="1" thickBot="1">
      <c r="B41" s="166" t="s">
        <v>83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9"/>
    </row>
    <row r="42" spans="2:26" s="7" customFormat="1" ht="21" customHeight="1" thickBot="1">
      <c r="B42" s="170"/>
      <c r="C42" s="158" t="s">
        <v>14</v>
      </c>
      <c r="D42" s="159"/>
      <c r="E42" s="159"/>
      <c r="F42" s="160"/>
      <c r="G42" s="159" t="s">
        <v>15</v>
      </c>
      <c r="H42" s="159"/>
      <c r="I42" s="159"/>
      <c r="J42" s="159"/>
      <c r="K42" s="158" t="s">
        <v>16</v>
      </c>
      <c r="L42" s="159"/>
      <c r="M42" s="159"/>
      <c r="N42" s="160"/>
      <c r="O42" s="159" t="s">
        <v>17</v>
      </c>
      <c r="P42" s="159"/>
      <c r="Q42" s="159"/>
      <c r="R42" s="159"/>
      <c r="S42" s="158" t="s">
        <v>57</v>
      </c>
      <c r="T42" s="159"/>
      <c r="U42" s="159"/>
      <c r="V42" s="160"/>
      <c r="W42" s="161" t="s">
        <v>4</v>
      </c>
      <c r="X42" s="161"/>
      <c r="Y42" s="161"/>
      <c r="Z42" s="162"/>
    </row>
    <row r="43" spans="2:26" s="7" customFormat="1" ht="21" customHeight="1" thickBot="1">
      <c r="B43" s="171"/>
      <c r="C43" s="156" t="s">
        <v>115</v>
      </c>
      <c r="D43" s="157"/>
      <c r="E43" s="154" t="s">
        <v>118</v>
      </c>
      <c r="F43" s="155"/>
      <c r="G43" s="156" t="s">
        <v>115</v>
      </c>
      <c r="H43" s="157"/>
      <c r="I43" s="154" t="s">
        <v>118</v>
      </c>
      <c r="J43" s="155"/>
      <c r="K43" s="156" t="s">
        <v>115</v>
      </c>
      <c r="L43" s="157"/>
      <c r="M43" s="154" t="s">
        <v>118</v>
      </c>
      <c r="N43" s="155"/>
      <c r="O43" s="156" t="s">
        <v>115</v>
      </c>
      <c r="P43" s="157"/>
      <c r="Q43" s="154" t="s">
        <v>118</v>
      </c>
      <c r="R43" s="155"/>
      <c r="S43" s="156" t="s">
        <v>115</v>
      </c>
      <c r="T43" s="157"/>
      <c r="U43" s="154" t="s">
        <v>118</v>
      </c>
      <c r="V43" s="155"/>
      <c r="W43" s="156" t="s">
        <v>115</v>
      </c>
      <c r="X43" s="157"/>
      <c r="Y43" s="154" t="s">
        <v>118</v>
      </c>
      <c r="Z43" s="155"/>
    </row>
    <row r="44" spans="2:30" s="7" customFormat="1" ht="28.5" customHeight="1">
      <c r="B44" s="22" t="s">
        <v>88</v>
      </c>
      <c r="C44" s="134">
        <v>0</v>
      </c>
      <c r="D44" s="80">
        <f>C44/W44</f>
        <v>0</v>
      </c>
      <c r="E44" s="79">
        <v>0</v>
      </c>
      <c r="F44" s="135">
        <f>E44/Y44</f>
        <v>0</v>
      </c>
      <c r="G44" s="132">
        <v>0</v>
      </c>
      <c r="H44" s="80">
        <f>G44/W44</f>
        <v>0</v>
      </c>
      <c r="I44" s="79">
        <v>0</v>
      </c>
      <c r="J44" s="81">
        <f>I44/Y44</f>
        <v>0</v>
      </c>
      <c r="K44" s="134">
        <v>0</v>
      </c>
      <c r="L44" s="80">
        <f>K44/W44</f>
        <v>0</v>
      </c>
      <c r="M44" s="79">
        <v>0</v>
      </c>
      <c r="N44" s="135">
        <f>M44/Y44</f>
        <v>0</v>
      </c>
      <c r="O44" s="132">
        <v>0</v>
      </c>
      <c r="P44" s="80">
        <f>O44/W44</f>
        <v>0</v>
      </c>
      <c r="Q44" s="79">
        <v>3</v>
      </c>
      <c r="R44" s="81">
        <f>Q44/Y44</f>
        <v>1</v>
      </c>
      <c r="S44" s="138">
        <v>8</v>
      </c>
      <c r="T44" s="81">
        <f>S44/W44</f>
        <v>1</v>
      </c>
      <c r="U44" s="141">
        <v>0</v>
      </c>
      <c r="V44" s="135">
        <f>U44/Y44</f>
        <v>0</v>
      </c>
      <c r="W44" s="74">
        <f>O44+K44+G44+C44+S44</f>
        <v>8</v>
      </c>
      <c r="X44" s="75">
        <f>D44+H44+L44+P44+T44</f>
        <v>1</v>
      </c>
      <c r="Y44" s="69">
        <f>Q44+M44+I44+E44+U44</f>
        <v>3</v>
      </c>
      <c r="Z44" s="45">
        <f>F44+J44+N44+R44+V44</f>
        <v>1</v>
      </c>
      <c r="AA44" s="13"/>
      <c r="AB44" s="13"/>
      <c r="AC44" s="13"/>
      <c r="AD44" s="12"/>
    </row>
    <row r="45" spans="2:30" s="7" customFormat="1" ht="28.5" customHeight="1">
      <c r="B45" s="22" t="s">
        <v>89</v>
      </c>
      <c r="C45" s="134">
        <v>0</v>
      </c>
      <c r="D45" s="80">
        <f>C45/W45</f>
        <v>0</v>
      </c>
      <c r="E45" s="79">
        <v>0</v>
      </c>
      <c r="F45" s="135">
        <f>E45/Y45</f>
        <v>0</v>
      </c>
      <c r="G45" s="132">
        <v>0</v>
      </c>
      <c r="H45" s="80">
        <f>G45/W45</f>
        <v>0</v>
      </c>
      <c r="I45" s="79">
        <v>0</v>
      </c>
      <c r="J45" s="81">
        <f>I45/Y45</f>
        <v>0</v>
      </c>
      <c r="K45" s="134">
        <v>0</v>
      </c>
      <c r="L45" s="80">
        <f>K45/W45</f>
        <v>0</v>
      </c>
      <c r="M45" s="79">
        <v>0</v>
      </c>
      <c r="N45" s="135">
        <f>M45/Y45</f>
        <v>0</v>
      </c>
      <c r="O45" s="132">
        <v>0</v>
      </c>
      <c r="P45" s="80">
        <f>O45/W45</f>
        <v>0</v>
      </c>
      <c r="Q45" s="79">
        <v>3</v>
      </c>
      <c r="R45" s="81">
        <f>Q45/Y45</f>
        <v>1</v>
      </c>
      <c r="S45" s="138">
        <v>8</v>
      </c>
      <c r="T45" s="81">
        <f>S45/W45</f>
        <v>1</v>
      </c>
      <c r="U45" s="141">
        <v>0</v>
      </c>
      <c r="V45" s="135">
        <f>U45/Y45</f>
        <v>0</v>
      </c>
      <c r="W45" s="74">
        <f>O45+K45+G45+C45+S45</f>
        <v>8</v>
      </c>
      <c r="X45" s="75">
        <f>D45+H45+L45+P45+T45</f>
        <v>1</v>
      </c>
      <c r="Y45" s="69">
        <f>Q45+M45+I45+E45+U45</f>
        <v>3</v>
      </c>
      <c r="Z45" s="45">
        <f>F45+J45+N45+R45+V45</f>
        <v>1</v>
      </c>
      <c r="AA45" s="13"/>
      <c r="AB45" s="13"/>
      <c r="AC45" s="13"/>
      <c r="AD45" s="12"/>
    </row>
    <row r="46" spans="2:30" s="7" customFormat="1" ht="28.5" customHeight="1" thickBot="1">
      <c r="B46" s="103" t="s">
        <v>71</v>
      </c>
      <c r="C46" s="136">
        <v>0</v>
      </c>
      <c r="D46" s="130">
        <f>C46/W46</f>
        <v>0</v>
      </c>
      <c r="E46" s="129">
        <v>0</v>
      </c>
      <c r="F46" s="137">
        <f>E46/Y46</f>
        <v>0</v>
      </c>
      <c r="G46" s="133">
        <v>0</v>
      </c>
      <c r="H46" s="130">
        <f>G46/W46</f>
        <v>0</v>
      </c>
      <c r="I46" s="129">
        <v>0</v>
      </c>
      <c r="J46" s="131">
        <f>I46/Y46</f>
        <v>0</v>
      </c>
      <c r="K46" s="136">
        <v>0</v>
      </c>
      <c r="L46" s="130">
        <f>K46/W46</f>
        <v>0</v>
      </c>
      <c r="M46" s="129">
        <v>0</v>
      </c>
      <c r="N46" s="137">
        <f>M46/Y46</f>
        <v>0</v>
      </c>
      <c r="O46" s="133">
        <v>0</v>
      </c>
      <c r="P46" s="130">
        <f>O46/W46</f>
        <v>0</v>
      </c>
      <c r="Q46" s="129">
        <v>3</v>
      </c>
      <c r="R46" s="131">
        <f>Q46/Y46</f>
        <v>1</v>
      </c>
      <c r="S46" s="139">
        <v>8</v>
      </c>
      <c r="T46" s="131">
        <f>S46/W46</f>
        <v>1</v>
      </c>
      <c r="U46" s="142">
        <v>0</v>
      </c>
      <c r="V46" s="137">
        <f>U46/Y46</f>
        <v>0</v>
      </c>
      <c r="W46" s="104">
        <f>O46+K46+G46+C46+S46</f>
        <v>8</v>
      </c>
      <c r="X46" s="117">
        <f>D46+H46+L46+P46+T46</f>
        <v>1</v>
      </c>
      <c r="Y46" s="78">
        <f>Q46+M46+I46+E46+U46</f>
        <v>3</v>
      </c>
      <c r="Z46" s="46">
        <f>F46+J46+N46+R46+V46</f>
        <v>1</v>
      </c>
      <c r="AA46" s="13"/>
      <c r="AB46" s="13"/>
      <c r="AC46" s="13"/>
      <c r="AD46" s="12"/>
    </row>
    <row r="47" spans="2:20" s="7" customFormat="1" ht="15" customHeight="1" thickBot="1">
      <c r="B47" s="11"/>
      <c r="D47" s="9"/>
      <c r="F47" s="9"/>
      <c r="H47" s="9"/>
      <c r="J47" s="31"/>
      <c r="K47" s="66"/>
      <c r="L47" s="31"/>
      <c r="M47" s="40"/>
      <c r="N47" s="41"/>
      <c r="P47" s="12"/>
      <c r="Q47" s="12"/>
      <c r="R47" s="12"/>
      <c r="S47" s="12"/>
      <c r="T47" s="12"/>
    </row>
    <row r="48" spans="2:26" s="7" customFormat="1" ht="21" customHeight="1">
      <c r="B48" s="163" t="s">
        <v>13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5"/>
    </row>
    <row r="49" spans="2:26" s="7" customFormat="1" ht="21" customHeight="1" thickBot="1">
      <c r="B49" s="166" t="s">
        <v>30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9"/>
    </row>
    <row r="50" spans="2:26" s="7" customFormat="1" ht="21" customHeight="1" thickBot="1">
      <c r="B50" s="170"/>
      <c r="C50" s="158" t="s">
        <v>14</v>
      </c>
      <c r="D50" s="159"/>
      <c r="E50" s="159"/>
      <c r="F50" s="160"/>
      <c r="G50" s="159" t="s">
        <v>15</v>
      </c>
      <c r="H50" s="159"/>
      <c r="I50" s="159"/>
      <c r="J50" s="159"/>
      <c r="K50" s="158" t="s">
        <v>16</v>
      </c>
      <c r="L50" s="159"/>
      <c r="M50" s="159"/>
      <c r="N50" s="160"/>
      <c r="O50" s="159" t="s">
        <v>17</v>
      </c>
      <c r="P50" s="159"/>
      <c r="Q50" s="159"/>
      <c r="R50" s="159"/>
      <c r="S50" s="158" t="s">
        <v>57</v>
      </c>
      <c r="T50" s="159"/>
      <c r="U50" s="159"/>
      <c r="V50" s="160"/>
      <c r="W50" s="161" t="s">
        <v>4</v>
      </c>
      <c r="X50" s="161"/>
      <c r="Y50" s="161"/>
      <c r="Z50" s="162"/>
    </row>
    <row r="51" spans="2:26" s="7" customFormat="1" ht="21" customHeight="1" thickBot="1">
      <c r="B51" s="171"/>
      <c r="C51" s="156" t="s">
        <v>115</v>
      </c>
      <c r="D51" s="157"/>
      <c r="E51" s="154" t="s">
        <v>118</v>
      </c>
      <c r="F51" s="155"/>
      <c r="G51" s="156" t="s">
        <v>115</v>
      </c>
      <c r="H51" s="157"/>
      <c r="I51" s="154" t="s">
        <v>118</v>
      </c>
      <c r="J51" s="155"/>
      <c r="K51" s="156" t="s">
        <v>115</v>
      </c>
      <c r="L51" s="157"/>
      <c r="M51" s="154" t="s">
        <v>118</v>
      </c>
      <c r="N51" s="155"/>
      <c r="O51" s="156" t="s">
        <v>115</v>
      </c>
      <c r="P51" s="157"/>
      <c r="Q51" s="154" t="s">
        <v>118</v>
      </c>
      <c r="R51" s="155"/>
      <c r="S51" s="156" t="s">
        <v>115</v>
      </c>
      <c r="T51" s="157"/>
      <c r="U51" s="154" t="s">
        <v>118</v>
      </c>
      <c r="V51" s="155"/>
      <c r="W51" s="156" t="s">
        <v>115</v>
      </c>
      <c r="X51" s="157"/>
      <c r="Y51" s="154" t="s">
        <v>118</v>
      </c>
      <c r="Z51" s="155"/>
    </row>
    <row r="52" spans="2:26" s="7" customFormat="1" ht="28.5" customHeight="1" thickBot="1">
      <c r="B52" s="103" t="s">
        <v>24</v>
      </c>
      <c r="C52" s="113">
        <v>0</v>
      </c>
      <c r="D52" s="61">
        <f>C52/W52</f>
        <v>0</v>
      </c>
      <c r="E52" s="60">
        <v>0</v>
      </c>
      <c r="F52" s="114">
        <f>E52/Y52</f>
        <v>0</v>
      </c>
      <c r="G52" s="106">
        <v>0</v>
      </c>
      <c r="H52" s="61">
        <f>G52/W52</f>
        <v>0</v>
      </c>
      <c r="I52" s="60">
        <v>0</v>
      </c>
      <c r="J52" s="42">
        <f>I52/Y52</f>
        <v>0</v>
      </c>
      <c r="K52" s="113">
        <v>0</v>
      </c>
      <c r="L52" s="61">
        <f>K52/W52</f>
        <v>0</v>
      </c>
      <c r="M52" s="60">
        <v>0</v>
      </c>
      <c r="N52" s="114">
        <f>M52/Y52</f>
        <v>0</v>
      </c>
      <c r="O52" s="106">
        <v>8</v>
      </c>
      <c r="P52" s="61">
        <f>O52/W52</f>
        <v>1</v>
      </c>
      <c r="Q52" s="60">
        <v>3</v>
      </c>
      <c r="R52" s="42">
        <f>Q52/Y52</f>
        <v>1</v>
      </c>
      <c r="S52" s="115">
        <v>0</v>
      </c>
      <c r="T52" s="42">
        <f>S52/W52</f>
        <v>0</v>
      </c>
      <c r="U52" s="145">
        <v>0</v>
      </c>
      <c r="V52" s="114">
        <f>U52/Y52</f>
        <v>0</v>
      </c>
      <c r="W52" s="116">
        <f>C52+G52+K52+O52+S52</f>
        <v>8</v>
      </c>
      <c r="X52" s="118">
        <f>D52+H52+L52+P52+T52</f>
        <v>1</v>
      </c>
      <c r="Y52" s="71">
        <f>E52+I52+M52+Q52+U52</f>
        <v>3</v>
      </c>
      <c r="Z52" s="44">
        <f>F52+J52+N52+R52+V52</f>
        <v>1</v>
      </c>
    </row>
    <row r="53" spans="2:14" s="7" customFormat="1" ht="15" customHeight="1">
      <c r="B53" s="11"/>
      <c r="D53" s="9"/>
      <c r="F53" s="9"/>
      <c r="H53" s="9"/>
      <c r="J53" s="31"/>
      <c r="K53" s="66"/>
      <c r="L53" s="31"/>
      <c r="M53" s="40"/>
      <c r="N53" s="41"/>
    </row>
    <row r="54" spans="2:14" s="7" customFormat="1" ht="15" customHeight="1">
      <c r="B54" s="11"/>
      <c r="D54" s="9"/>
      <c r="F54" s="9"/>
      <c r="H54" s="9"/>
      <c r="J54" s="31"/>
      <c r="K54" s="66"/>
      <c r="L54" s="31"/>
      <c r="M54" s="40"/>
      <c r="N54" s="41"/>
    </row>
    <row r="55" spans="2:14" s="7" customFormat="1" ht="15" customHeight="1">
      <c r="B55" s="11"/>
      <c r="D55" s="9"/>
      <c r="F55" s="9"/>
      <c r="H55" s="9"/>
      <c r="J55" s="31"/>
      <c r="K55" s="66"/>
      <c r="L55" s="31"/>
      <c r="M55" s="40"/>
      <c r="N55" s="41"/>
    </row>
    <row r="56" spans="2:14" s="7" customFormat="1" ht="15" customHeigh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15" customHeight="1">
      <c r="B57" s="11"/>
      <c r="D57" s="9"/>
      <c r="F57" s="9"/>
      <c r="H57" s="9"/>
      <c r="J57" s="31"/>
      <c r="K57" s="66"/>
      <c r="L57" s="31"/>
      <c r="M57" s="40"/>
      <c r="N57" s="41"/>
    </row>
    <row r="58" spans="2:14" s="7" customFormat="1" ht="15" customHeight="1">
      <c r="B58" s="11"/>
      <c r="D58" s="9"/>
      <c r="F58" s="9"/>
      <c r="H58" s="9"/>
      <c r="J58" s="31"/>
      <c r="K58" s="66"/>
      <c r="L58" s="31"/>
      <c r="M58" s="40"/>
      <c r="N58" s="41"/>
    </row>
    <row r="59" spans="2:14" s="7" customFormat="1" ht="15" customHeight="1">
      <c r="B59" s="11"/>
      <c r="D59" s="9"/>
      <c r="F59" s="9"/>
      <c r="H59" s="9"/>
      <c r="J59" s="31"/>
      <c r="K59" s="66"/>
      <c r="L59" s="31"/>
      <c r="M59" s="40"/>
      <c r="N59" s="41"/>
    </row>
    <row r="60" spans="2:14" s="7" customFormat="1" ht="15" customHeight="1">
      <c r="B60" s="11"/>
      <c r="D60" s="9"/>
      <c r="F60" s="9"/>
      <c r="H60" s="9"/>
      <c r="J60" s="31"/>
      <c r="K60" s="66"/>
      <c r="L60" s="31"/>
      <c r="M60" s="40"/>
      <c r="N60" s="41"/>
    </row>
    <row r="61" spans="2:14" s="7" customFormat="1" ht="15" customHeight="1">
      <c r="B61" s="11"/>
      <c r="D61" s="9"/>
      <c r="F61" s="9"/>
      <c r="H61" s="9"/>
      <c r="J61" s="31"/>
      <c r="K61" s="66"/>
      <c r="L61" s="31"/>
      <c r="M61" s="40"/>
      <c r="N61" s="41"/>
    </row>
    <row r="62" spans="2:14" s="7" customFormat="1" ht="15" customHeight="1">
      <c r="B62" s="11"/>
      <c r="D62" s="9"/>
      <c r="F62" s="9"/>
      <c r="H62" s="9"/>
      <c r="J62" s="31"/>
      <c r="K62" s="66"/>
      <c r="L62" s="31"/>
      <c r="M62" s="40"/>
      <c r="N62" s="41"/>
    </row>
    <row r="63" spans="2:14" s="7" customFormat="1" ht="15" customHeight="1">
      <c r="B63" s="11"/>
      <c r="D63" s="9"/>
      <c r="F63" s="9"/>
      <c r="H63" s="9"/>
      <c r="J63" s="31"/>
      <c r="K63" s="66"/>
      <c r="L63" s="31"/>
      <c r="M63" s="40"/>
      <c r="N63" s="41"/>
    </row>
    <row r="64" spans="2:14" s="7" customFormat="1" ht="15" customHeight="1">
      <c r="B64" s="11"/>
      <c r="D64" s="9"/>
      <c r="F64" s="9"/>
      <c r="H64" s="9"/>
      <c r="J64" s="31"/>
      <c r="K64" s="66"/>
      <c r="L64" s="31"/>
      <c r="M64" s="40"/>
      <c r="N64" s="41"/>
    </row>
    <row r="65" spans="2:14" s="7" customFormat="1" ht="15" customHeight="1">
      <c r="B65" s="11"/>
      <c r="D65" s="9"/>
      <c r="F65" s="9"/>
      <c r="H65" s="9"/>
      <c r="J65" s="31"/>
      <c r="K65" s="66"/>
      <c r="L65" s="31"/>
      <c r="M65" s="40"/>
      <c r="N65" s="41"/>
    </row>
    <row r="66" spans="2:14" s="7" customFormat="1" ht="15" customHeight="1">
      <c r="B66" s="11"/>
      <c r="D66" s="9"/>
      <c r="F66" s="9"/>
      <c r="H66" s="9"/>
      <c r="J66" s="31"/>
      <c r="K66" s="66"/>
      <c r="L66" s="31"/>
      <c r="M66" s="40"/>
      <c r="N66" s="41"/>
    </row>
    <row r="67" spans="2:14" s="7" customFormat="1" ht="15" customHeight="1">
      <c r="B67" s="11"/>
      <c r="D67" s="9"/>
      <c r="F67" s="9"/>
      <c r="H67" s="9"/>
      <c r="J67" s="31"/>
      <c r="K67" s="66"/>
      <c r="L67" s="31"/>
      <c r="M67" s="40"/>
      <c r="N67" s="41"/>
    </row>
    <row r="68" spans="2:14" s="7" customFormat="1" ht="15" customHeight="1">
      <c r="B68" s="11"/>
      <c r="D68" s="9"/>
      <c r="F68" s="9"/>
      <c r="H68" s="9"/>
      <c r="J68" s="31"/>
      <c r="K68" s="66"/>
      <c r="L68" s="31"/>
      <c r="M68" s="40"/>
      <c r="N68" s="41"/>
    </row>
    <row r="69" spans="2:14" s="7" customFormat="1" ht="15" customHeight="1">
      <c r="B69" s="11"/>
      <c r="D69" s="9"/>
      <c r="F69" s="9"/>
      <c r="H69" s="9"/>
      <c r="J69" s="31"/>
      <c r="K69" s="66"/>
      <c r="L69" s="31"/>
      <c r="M69" s="40"/>
      <c r="N69" s="41"/>
    </row>
    <row r="70" spans="2:14" s="7" customFormat="1" ht="15" customHeight="1">
      <c r="B70" s="11"/>
      <c r="D70" s="9"/>
      <c r="F70" s="9"/>
      <c r="H70" s="9"/>
      <c r="J70" s="31"/>
      <c r="K70" s="66"/>
      <c r="L70" s="31"/>
      <c r="M70" s="40"/>
      <c r="N70" s="41"/>
    </row>
    <row r="71" spans="2:14" s="7" customFormat="1" ht="15" customHeight="1">
      <c r="B71" s="11"/>
      <c r="D71" s="9"/>
      <c r="F71" s="9"/>
      <c r="H71" s="9"/>
      <c r="J71" s="31"/>
      <c r="K71" s="66"/>
      <c r="L71" s="31"/>
      <c r="M71" s="40"/>
      <c r="N71" s="41"/>
    </row>
    <row r="72" spans="2:14" s="7" customFormat="1" ht="15" customHeight="1">
      <c r="B72" s="11"/>
      <c r="D72" s="9"/>
      <c r="F72" s="9"/>
      <c r="H72" s="9"/>
      <c r="J72" s="31"/>
      <c r="K72" s="66"/>
      <c r="L72" s="31"/>
      <c r="M72" s="40"/>
      <c r="N72" s="41"/>
    </row>
    <row r="73" spans="2:14" s="7" customFormat="1" ht="15" customHeight="1">
      <c r="B73" s="11"/>
      <c r="D73" s="9"/>
      <c r="F73" s="9"/>
      <c r="H73" s="9"/>
      <c r="J73" s="31"/>
      <c r="K73" s="66"/>
      <c r="L73" s="31"/>
      <c r="M73" s="40"/>
      <c r="N73" s="41"/>
    </row>
    <row r="74" spans="2:14" s="7" customFormat="1" ht="15" customHeight="1">
      <c r="B74" s="11"/>
      <c r="D74" s="9"/>
      <c r="F74" s="9"/>
      <c r="H74" s="9"/>
      <c r="J74" s="31"/>
      <c r="K74" s="66"/>
      <c r="L74" s="31"/>
      <c r="M74" s="40"/>
      <c r="N74" s="41"/>
    </row>
    <row r="75" spans="2:14" s="7" customFormat="1" ht="15" customHeight="1">
      <c r="B75" s="11"/>
      <c r="D75" s="9"/>
      <c r="F75" s="9"/>
      <c r="H75" s="9"/>
      <c r="J75" s="31"/>
      <c r="K75" s="66"/>
      <c r="L75" s="31"/>
      <c r="M75" s="40"/>
      <c r="N75" s="41"/>
    </row>
    <row r="76" spans="2:14" s="7" customFormat="1" ht="15" customHeight="1">
      <c r="B76" s="11"/>
      <c r="D76" s="9"/>
      <c r="F76" s="9"/>
      <c r="H76" s="9"/>
      <c r="J76" s="31"/>
      <c r="K76" s="66"/>
      <c r="L76" s="31"/>
      <c r="M76" s="40"/>
      <c r="N76" s="41"/>
    </row>
    <row r="77" spans="2:14" s="7" customFormat="1" ht="15" customHeight="1">
      <c r="B77" s="11"/>
      <c r="D77" s="9"/>
      <c r="F77" s="9"/>
      <c r="H77" s="9"/>
      <c r="J77" s="31"/>
      <c r="K77" s="66"/>
      <c r="L77" s="31"/>
      <c r="M77" s="40"/>
      <c r="N77" s="41"/>
    </row>
    <row r="78" spans="2:14" s="7" customFormat="1" ht="15" customHeight="1">
      <c r="B78" s="11"/>
      <c r="D78" s="9"/>
      <c r="F78" s="9"/>
      <c r="H78" s="9"/>
      <c r="J78" s="31"/>
      <c r="K78" s="66"/>
      <c r="L78" s="31"/>
      <c r="M78" s="40"/>
      <c r="N78" s="41"/>
    </row>
    <row r="79" spans="2:14" s="7" customFormat="1" ht="15" customHeight="1">
      <c r="B79" s="11"/>
      <c r="D79" s="9"/>
      <c r="F79" s="9"/>
      <c r="H79" s="9"/>
      <c r="J79" s="31"/>
      <c r="K79" s="66"/>
      <c r="L79" s="31"/>
      <c r="M79" s="40"/>
      <c r="N79" s="41"/>
    </row>
    <row r="80" spans="2:14" s="7" customFormat="1" ht="15" customHeight="1">
      <c r="B80" s="11"/>
      <c r="D80" s="9"/>
      <c r="F80" s="9"/>
      <c r="H80" s="9"/>
      <c r="J80" s="31"/>
      <c r="K80" s="66"/>
      <c r="L80" s="31"/>
      <c r="M80" s="40"/>
      <c r="N80" s="41"/>
    </row>
    <row r="81" spans="2:14" s="7" customFormat="1" ht="15" customHeight="1">
      <c r="B81" s="11"/>
      <c r="D81" s="9"/>
      <c r="F81" s="9"/>
      <c r="H81" s="9"/>
      <c r="J81" s="31"/>
      <c r="K81" s="66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6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6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6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6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6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6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6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6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6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6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</sheetData>
  <sheetProtection/>
  <mergeCells count="80">
    <mergeCell ref="B13:F13"/>
    <mergeCell ref="B20:F20"/>
    <mergeCell ref="B21:F21"/>
    <mergeCell ref="B31:Z31"/>
    <mergeCell ref="C22:D22"/>
    <mergeCell ref="E22:F22"/>
    <mergeCell ref="C14:D14"/>
    <mergeCell ref="E14:F14"/>
    <mergeCell ref="B2:F2"/>
    <mergeCell ref="B3:F3"/>
    <mergeCell ref="B5:F5"/>
    <mergeCell ref="B12:F12"/>
    <mergeCell ref="E10:F10"/>
    <mergeCell ref="B7:F7"/>
    <mergeCell ref="C9:D9"/>
    <mergeCell ref="B9:B10"/>
    <mergeCell ref="E9:F9"/>
    <mergeCell ref="C10:D10"/>
    <mergeCell ref="S34:T34"/>
    <mergeCell ref="U34:V34"/>
    <mergeCell ref="W34:X34"/>
    <mergeCell ref="Y34:Z34"/>
    <mergeCell ref="K34:L34"/>
    <mergeCell ref="M34:N34"/>
    <mergeCell ref="O34:P34"/>
    <mergeCell ref="Q34:R34"/>
    <mergeCell ref="C34:D34"/>
    <mergeCell ref="E34:F34"/>
    <mergeCell ref="G34:H34"/>
    <mergeCell ref="I34:J34"/>
    <mergeCell ref="S43:T43"/>
    <mergeCell ref="U43:V43"/>
    <mergeCell ref="C43:D43"/>
    <mergeCell ref="E43:F43"/>
    <mergeCell ref="G43:H43"/>
    <mergeCell ref="I43:J43"/>
    <mergeCell ref="W43:X43"/>
    <mergeCell ref="Y43:Z43"/>
    <mergeCell ref="K43:L43"/>
    <mergeCell ref="M43:N43"/>
    <mergeCell ref="O43:P43"/>
    <mergeCell ref="Q43:R43"/>
    <mergeCell ref="U51:V51"/>
    <mergeCell ref="W51:X51"/>
    <mergeCell ref="Y51:Z51"/>
    <mergeCell ref="B42:B43"/>
    <mergeCell ref="C42:F42"/>
    <mergeCell ref="G42:J42"/>
    <mergeCell ref="K42:N42"/>
    <mergeCell ref="O42:R42"/>
    <mergeCell ref="S42:V42"/>
    <mergeCell ref="W42:Z42"/>
    <mergeCell ref="M51:N51"/>
    <mergeCell ref="O51:P51"/>
    <mergeCell ref="Q51:R51"/>
    <mergeCell ref="S51:T51"/>
    <mergeCell ref="E51:F51"/>
    <mergeCell ref="G51:H51"/>
    <mergeCell ref="I51:J51"/>
    <mergeCell ref="K51:L51"/>
    <mergeCell ref="B32:Z32"/>
    <mergeCell ref="B40:Z40"/>
    <mergeCell ref="B33:B34"/>
    <mergeCell ref="B41:Z41"/>
    <mergeCell ref="C33:F33"/>
    <mergeCell ref="G33:J33"/>
    <mergeCell ref="K33:N33"/>
    <mergeCell ref="O33:R33"/>
    <mergeCell ref="S33:V33"/>
    <mergeCell ref="W33:Z33"/>
    <mergeCell ref="B48:Z48"/>
    <mergeCell ref="B49:Z49"/>
    <mergeCell ref="B50:B51"/>
    <mergeCell ref="C50:F50"/>
    <mergeCell ref="G50:J50"/>
    <mergeCell ref="K50:N50"/>
    <mergeCell ref="O50:R50"/>
    <mergeCell ref="S50:V50"/>
    <mergeCell ref="W50:Z50"/>
    <mergeCell ref="C51:D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D482"/>
  <sheetViews>
    <sheetView zoomScale="80" zoomScaleNormal="80" zoomScalePageLayoutView="0" workbookViewId="0" topLeftCell="A67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9" width="7.7109375" style="2" customWidth="1"/>
    <col min="30" max="16384" width="9.140625" style="2" customWidth="1"/>
  </cols>
  <sheetData>
    <row r="1" ht="13.5" thickBot="1"/>
    <row r="2" spans="2:14" ht="21" customHeight="1">
      <c r="B2" s="192" t="s">
        <v>32</v>
      </c>
      <c r="C2" s="193"/>
      <c r="D2" s="193"/>
      <c r="E2" s="193"/>
      <c r="F2" s="19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40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10</v>
      </c>
      <c r="D8" s="184"/>
      <c r="E8" s="183">
        <v>1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6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97">
        <v>2</v>
      </c>
      <c r="D13" s="20">
        <f>C13/C17</f>
        <v>0.2</v>
      </c>
      <c r="E13" s="17">
        <v>0</v>
      </c>
      <c r="F13" s="20">
        <f>E13/E17</f>
        <v>0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97">
        <v>7</v>
      </c>
      <c r="D14" s="20">
        <f>C14/C17</f>
        <v>0.7</v>
      </c>
      <c r="E14" s="17">
        <v>1</v>
      </c>
      <c r="F14" s="20">
        <f>E14/E17</f>
        <v>1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9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98">
        <v>1</v>
      </c>
      <c r="D16" s="21">
        <f>C16/C17</f>
        <v>0.1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99">
        <f>SUM(C13:C16)</f>
        <v>10</v>
      </c>
      <c r="D17" s="49">
        <f>SUM(D13:D16)</f>
        <v>0.9999999999999999</v>
      </c>
      <c r="E17" s="48">
        <f>SUM(E13:E16)</f>
        <v>1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100">
        <v>8</v>
      </c>
      <c r="D18" s="25">
        <f>C18/C22</f>
        <v>0.8</v>
      </c>
      <c r="E18" s="24">
        <v>1</v>
      </c>
      <c r="F18" s="25">
        <f>E18/E22</f>
        <v>1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9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97">
        <v>1</v>
      </c>
      <c r="D20" s="20">
        <f>C20/C22</f>
        <v>0.1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98">
        <v>1</v>
      </c>
      <c r="D21" s="21">
        <f>C21/C22</f>
        <v>0.1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99">
        <f>SUM(C18:C21)</f>
        <v>10</v>
      </c>
      <c r="D22" s="49">
        <f>SUM(D18:D21)</f>
        <v>1</v>
      </c>
      <c r="E22" s="48">
        <f>SUM(E18:E21)</f>
        <v>1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100">
        <v>0</v>
      </c>
      <c r="D23" s="25">
        <f aca="true" t="shared" si="0" ref="D23:D31">C23/$C$32</f>
        <v>0</v>
      </c>
      <c r="E23" s="24">
        <v>0</v>
      </c>
      <c r="F23" s="25">
        <f>E23/$E$32</f>
        <v>0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7">
        <v>4</v>
      </c>
      <c r="D24" s="20">
        <f t="shared" si="0"/>
        <v>0.4</v>
      </c>
      <c r="E24" s="17">
        <v>1</v>
      </c>
      <c r="F24" s="20">
        <f aca="true" t="shared" si="1" ref="F24:F31">E24/$E$32</f>
        <v>1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7">
        <v>0</v>
      </c>
      <c r="D25" s="20">
        <f t="shared" si="0"/>
        <v>0</v>
      </c>
      <c r="E25" s="17">
        <v>0</v>
      </c>
      <c r="F25" s="20">
        <f t="shared" si="1"/>
        <v>0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7">
        <v>1</v>
      </c>
      <c r="D26" s="20">
        <f t="shared" si="0"/>
        <v>0.1</v>
      </c>
      <c r="E26" s="17">
        <v>0</v>
      </c>
      <c r="F26" s="20">
        <f t="shared" si="1"/>
        <v>0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7">
        <v>1</v>
      </c>
      <c r="D27" s="20">
        <f t="shared" si="0"/>
        <v>0.1</v>
      </c>
      <c r="E27" s="17">
        <v>0</v>
      </c>
      <c r="F27" s="20">
        <f t="shared" si="1"/>
        <v>0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7">
        <v>3</v>
      </c>
      <c r="D28" s="20">
        <f t="shared" si="0"/>
        <v>0.3</v>
      </c>
      <c r="E28" s="17">
        <v>0</v>
      </c>
      <c r="F28" s="20">
        <f t="shared" si="1"/>
        <v>0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7">
        <v>0</v>
      </c>
      <c r="D29" s="20">
        <f t="shared" si="0"/>
        <v>0</v>
      </c>
      <c r="E29" s="17">
        <v>0</v>
      </c>
      <c r="F29" s="20">
        <f t="shared" si="1"/>
        <v>0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7">
        <v>0</v>
      </c>
      <c r="D30" s="20">
        <f t="shared" si="0"/>
        <v>0</v>
      </c>
      <c r="E30" s="17">
        <v>0</v>
      </c>
      <c r="F30" s="20">
        <f t="shared" si="1"/>
        <v>0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8">
        <v>1</v>
      </c>
      <c r="D31" s="21">
        <f t="shared" si="0"/>
        <v>0.1</v>
      </c>
      <c r="E31" s="10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99">
        <f>SUM(C23:C31)</f>
        <v>10</v>
      </c>
      <c r="D32" s="49">
        <f>SUM(D23:D31)</f>
        <v>0.9999999999999999</v>
      </c>
      <c r="E32" s="48">
        <f>SUM(E23:E31)</f>
        <v>1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100">
        <v>6</v>
      </c>
      <c r="D33" s="25">
        <f>C33/C36</f>
        <v>0.6</v>
      </c>
      <c r="E33" s="24">
        <v>0</v>
      </c>
      <c r="F33" s="25">
        <f>E33/E36</f>
        <v>0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97">
        <v>1</v>
      </c>
      <c r="D34" s="20">
        <f>C34/C36</f>
        <v>0.1</v>
      </c>
      <c r="E34" s="17">
        <v>1</v>
      </c>
      <c r="F34" s="20">
        <f>E34/E36</f>
        <v>1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98">
        <v>3</v>
      </c>
      <c r="D35" s="21">
        <f>C35/C36</f>
        <v>0.3</v>
      </c>
      <c r="E35" s="10">
        <v>0</v>
      </c>
      <c r="F35" s="21">
        <f>E35/E36</f>
        <v>0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99">
        <f>SUM(C33:C35)</f>
        <v>10</v>
      </c>
      <c r="D36" s="49">
        <f>SUM(D33:D35)</f>
        <v>1</v>
      </c>
      <c r="E36" s="48">
        <f>SUM(E33:E35)</f>
        <v>1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43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117</v>
      </c>
      <c r="C41" s="97">
        <v>0</v>
      </c>
      <c r="D41" s="20">
        <f aca="true" t="shared" si="2" ref="D41:D46">C41/$C$47</f>
        <v>0</v>
      </c>
      <c r="E41" s="97">
        <v>0</v>
      </c>
      <c r="F41" s="20">
        <f aca="true" t="shared" si="3" ref="F41:F46">E41/$E$47</f>
        <v>0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116</v>
      </c>
      <c r="C42" s="97">
        <v>8</v>
      </c>
      <c r="D42" s="20">
        <f t="shared" si="2"/>
        <v>0.8888888888888888</v>
      </c>
      <c r="E42" s="97">
        <v>1</v>
      </c>
      <c r="F42" s="20">
        <f t="shared" si="3"/>
        <v>1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41</v>
      </c>
      <c r="C43" s="97">
        <v>0</v>
      </c>
      <c r="D43" s="20">
        <f t="shared" si="2"/>
        <v>0</v>
      </c>
      <c r="E43" s="97">
        <v>0</v>
      </c>
      <c r="F43" s="20">
        <f t="shared" si="3"/>
        <v>0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42</v>
      </c>
      <c r="C44" s="97">
        <v>1</v>
      </c>
      <c r="D44" s="20">
        <f t="shared" si="2"/>
        <v>0.1111111111111111</v>
      </c>
      <c r="E44" s="97">
        <v>0</v>
      </c>
      <c r="F44" s="20">
        <f t="shared" si="3"/>
        <v>0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43</v>
      </c>
      <c r="C45" s="97">
        <v>0</v>
      </c>
      <c r="D45" s="20">
        <f t="shared" si="2"/>
        <v>0</v>
      </c>
      <c r="E45" s="97">
        <v>0</v>
      </c>
      <c r="F45" s="20">
        <f t="shared" si="3"/>
        <v>0</v>
      </c>
      <c r="H45" s="9"/>
      <c r="J45" s="31"/>
      <c r="K45" s="66"/>
      <c r="L45" s="31"/>
      <c r="M45" s="40"/>
      <c r="N45" s="41"/>
    </row>
    <row r="46" spans="2:14" s="7" customFormat="1" ht="21" customHeight="1" thickBot="1">
      <c r="B46" s="57" t="s">
        <v>44</v>
      </c>
      <c r="C46" s="98">
        <v>0</v>
      </c>
      <c r="D46" s="21">
        <f t="shared" si="2"/>
        <v>0</v>
      </c>
      <c r="E46" s="98">
        <v>0</v>
      </c>
      <c r="F46" s="21">
        <f t="shared" si="3"/>
        <v>0</v>
      </c>
      <c r="H46" s="9"/>
      <c r="J46" s="31"/>
      <c r="K46" s="66"/>
      <c r="L46" s="31"/>
      <c r="M46" s="40"/>
      <c r="N46" s="41"/>
    </row>
    <row r="47" spans="2:14" s="50" customFormat="1" ht="21" customHeight="1" thickBot="1" thickTop="1">
      <c r="B47" s="47" t="s">
        <v>4</v>
      </c>
      <c r="C47" s="99">
        <f>SUM(C41:C46)</f>
        <v>9</v>
      </c>
      <c r="D47" s="49">
        <f>SUM(D41:D46)</f>
        <v>1</v>
      </c>
      <c r="E47" s="99">
        <f>SUM(E41:E46)</f>
        <v>1</v>
      </c>
      <c r="F47" s="49">
        <f>SUM(F41:F46)</f>
        <v>1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8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3" t="s">
        <v>10</v>
      </c>
      <c r="C49" s="164"/>
      <c r="D49" s="164"/>
      <c r="E49" s="164"/>
      <c r="F49" s="165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66" t="s">
        <v>29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6"/>
      <c r="C51" s="156" t="s">
        <v>115</v>
      </c>
      <c r="D51" s="155"/>
      <c r="E51" s="156" t="s">
        <v>118</v>
      </c>
      <c r="F51" s="155"/>
      <c r="H51" s="9"/>
      <c r="J51" s="31"/>
      <c r="K51" s="66"/>
      <c r="L51" s="31"/>
      <c r="M51" s="40"/>
      <c r="N51" s="41"/>
    </row>
    <row r="52" spans="2:14" s="7" customFormat="1" ht="21" customHeight="1">
      <c r="B52" s="19" t="s">
        <v>11</v>
      </c>
      <c r="C52" s="100">
        <v>3</v>
      </c>
      <c r="D52" s="25">
        <f>C52/C55</f>
        <v>0.3</v>
      </c>
      <c r="E52" s="24">
        <v>0</v>
      </c>
      <c r="F52" s="25">
        <f>E52/E55</f>
        <v>0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12</v>
      </c>
      <c r="C53" s="97">
        <v>6</v>
      </c>
      <c r="D53" s="20">
        <f>C53/C55</f>
        <v>0.6</v>
      </c>
      <c r="E53" s="17">
        <v>1</v>
      </c>
      <c r="F53" s="20">
        <f>E53/E55</f>
        <v>1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7" t="s">
        <v>57</v>
      </c>
      <c r="C54" s="98">
        <v>1</v>
      </c>
      <c r="D54" s="21">
        <f>C54/C55</f>
        <v>0.1</v>
      </c>
      <c r="E54" s="10">
        <v>0</v>
      </c>
      <c r="F54" s="21">
        <f>E54/E55</f>
        <v>0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47" t="s">
        <v>4</v>
      </c>
      <c r="C55" s="99">
        <f>SUM(C52:C54)</f>
        <v>10</v>
      </c>
      <c r="D55" s="49">
        <f>SUM(D52:D54)</f>
        <v>0.9999999999999999</v>
      </c>
      <c r="E55" s="48">
        <f>SUM(E52:E54)</f>
        <v>1</v>
      </c>
      <c r="F55" s="49">
        <f>SUM(F52:F54)</f>
        <v>1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8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3" t="s">
        <v>60</v>
      </c>
      <c r="C57" s="164"/>
      <c r="D57" s="164"/>
      <c r="E57" s="164"/>
      <c r="F57" s="165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66" t="s">
        <v>61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1"/>
      <c r="C59" s="156" t="s">
        <v>115</v>
      </c>
      <c r="D59" s="155"/>
      <c r="E59" s="156" t="s">
        <v>118</v>
      </c>
      <c r="F59" s="155"/>
      <c r="H59" s="9"/>
      <c r="J59" s="31"/>
      <c r="K59" s="66"/>
      <c r="L59" s="31"/>
      <c r="M59" s="40"/>
      <c r="N59" s="41"/>
    </row>
    <row r="60" spans="2:14" s="7" customFormat="1" ht="21" customHeight="1">
      <c r="B60" s="23" t="s">
        <v>14</v>
      </c>
      <c r="C60" s="100">
        <v>0</v>
      </c>
      <c r="D60" s="25">
        <f>C60/C65</f>
        <v>0</v>
      </c>
      <c r="E60" s="24">
        <v>0</v>
      </c>
      <c r="F60" s="25">
        <f>E60/E65</f>
        <v>0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19" t="s">
        <v>15</v>
      </c>
      <c r="C61" s="97">
        <v>0</v>
      </c>
      <c r="D61" s="20">
        <f>C61/C65</f>
        <v>0</v>
      </c>
      <c r="E61" s="17">
        <v>0</v>
      </c>
      <c r="F61" s="20">
        <f>E61/E65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62</v>
      </c>
      <c r="C62" s="97">
        <v>2</v>
      </c>
      <c r="D62" s="20">
        <f>C62/C65</f>
        <v>0.2</v>
      </c>
      <c r="E62" s="17">
        <v>0</v>
      </c>
      <c r="F62" s="20">
        <f>E62/E65</f>
        <v>0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17</v>
      </c>
      <c r="C63" s="97">
        <v>1</v>
      </c>
      <c r="D63" s="20">
        <f>C63/C65</f>
        <v>0.1</v>
      </c>
      <c r="E63" s="17">
        <v>0</v>
      </c>
      <c r="F63" s="20">
        <f>E63/E65</f>
        <v>0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7" t="s">
        <v>57</v>
      </c>
      <c r="C64" s="98">
        <v>7</v>
      </c>
      <c r="D64" s="21">
        <f>C64/C65</f>
        <v>0.7</v>
      </c>
      <c r="E64" s="10">
        <v>1</v>
      </c>
      <c r="F64" s="21">
        <f>E64/E65</f>
        <v>1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47" t="s">
        <v>4</v>
      </c>
      <c r="C65" s="99">
        <f>SUM(C60:C64)</f>
        <v>10</v>
      </c>
      <c r="D65" s="49">
        <f>SUM(D60:D64)</f>
        <v>1</v>
      </c>
      <c r="E65" s="48">
        <f>SUM(E60:E64)</f>
        <v>1</v>
      </c>
      <c r="F65" s="49">
        <f>SUM(F60:F64)</f>
        <v>1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8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3" t="s">
        <v>63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</row>
    <row r="68" spans="2:26" s="7" customFormat="1" ht="21" customHeight="1" thickBot="1">
      <c r="B68" s="166" t="s">
        <v>64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9"/>
    </row>
    <row r="69" spans="2:26" s="7" customFormat="1" ht="21" customHeight="1" thickBot="1">
      <c r="B69" s="170"/>
      <c r="C69" s="158" t="s">
        <v>14</v>
      </c>
      <c r="D69" s="159"/>
      <c r="E69" s="159"/>
      <c r="F69" s="160"/>
      <c r="G69" s="159" t="s">
        <v>15</v>
      </c>
      <c r="H69" s="159"/>
      <c r="I69" s="159"/>
      <c r="J69" s="159"/>
      <c r="K69" s="158" t="s">
        <v>16</v>
      </c>
      <c r="L69" s="159"/>
      <c r="M69" s="159"/>
      <c r="N69" s="160"/>
      <c r="O69" s="159" t="s">
        <v>17</v>
      </c>
      <c r="P69" s="159"/>
      <c r="Q69" s="159"/>
      <c r="R69" s="159"/>
      <c r="S69" s="158" t="s">
        <v>57</v>
      </c>
      <c r="T69" s="159"/>
      <c r="U69" s="159"/>
      <c r="V69" s="160"/>
      <c r="W69" s="161" t="s">
        <v>4</v>
      </c>
      <c r="X69" s="161"/>
      <c r="Y69" s="161"/>
      <c r="Z69" s="162"/>
    </row>
    <row r="70" spans="2:26" s="7" customFormat="1" ht="21" customHeight="1" thickBot="1">
      <c r="B70" s="171"/>
      <c r="C70" s="156" t="s">
        <v>115</v>
      </c>
      <c r="D70" s="157"/>
      <c r="E70" s="154" t="s">
        <v>118</v>
      </c>
      <c r="F70" s="155"/>
      <c r="G70" s="156" t="s">
        <v>115</v>
      </c>
      <c r="H70" s="157"/>
      <c r="I70" s="154" t="s">
        <v>118</v>
      </c>
      <c r="J70" s="155"/>
      <c r="K70" s="156" t="s">
        <v>115</v>
      </c>
      <c r="L70" s="157"/>
      <c r="M70" s="154" t="s">
        <v>118</v>
      </c>
      <c r="N70" s="155"/>
      <c r="O70" s="156" t="s">
        <v>115</v>
      </c>
      <c r="P70" s="157"/>
      <c r="Q70" s="154" t="s">
        <v>118</v>
      </c>
      <c r="R70" s="155"/>
      <c r="S70" s="156" t="s">
        <v>115</v>
      </c>
      <c r="T70" s="157"/>
      <c r="U70" s="154" t="s">
        <v>118</v>
      </c>
      <c r="V70" s="155"/>
      <c r="W70" s="156" t="s">
        <v>115</v>
      </c>
      <c r="X70" s="157"/>
      <c r="Y70" s="154" t="s">
        <v>118</v>
      </c>
      <c r="Z70" s="155"/>
    </row>
    <row r="71" spans="2:30" s="7" customFormat="1" ht="28.5" customHeight="1">
      <c r="B71" s="22" t="s">
        <v>22</v>
      </c>
      <c r="C71" s="134">
        <v>0</v>
      </c>
      <c r="D71" s="80">
        <f aca="true" t="shared" si="4" ref="D71:D77">C71/W71</f>
        <v>0</v>
      </c>
      <c r="E71" s="79">
        <v>0</v>
      </c>
      <c r="F71" s="135">
        <f aca="true" t="shared" si="5" ref="F71:F77">E71/Y71</f>
        <v>0</v>
      </c>
      <c r="G71" s="132">
        <v>1</v>
      </c>
      <c r="H71" s="80">
        <f aca="true" t="shared" si="6" ref="H71:H77">G71/W71</f>
        <v>0.1</v>
      </c>
      <c r="I71" s="79">
        <v>0</v>
      </c>
      <c r="J71" s="81">
        <f aca="true" t="shared" si="7" ref="J71:J77">I71/Y71</f>
        <v>0</v>
      </c>
      <c r="K71" s="134">
        <v>2</v>
      </c>
      <c r="L71" s="80">
        <f aca="true" t="shared" si="8" ref="L71:L77">K71/W71</f>
        <v>0.2</v>
      </c>
      <c r="M71" s="79">
        <v>0</v>
      </c>
      <c r="N71" s="135">
        <f aca="true" t="shared" si="9" ref="N71:N77">M71/Y71</f>
        <v>0</v>
      </c>
      <c r="O71" s="79">
        <v>6</v>
      </c>
      <c r="P71" s="80">
        <f aca="true" t="shared" si="10" ref="P71:P77">O71/W71</f>
        <v>0.6</v>
      </c>
      <c r="Q71" s="79">
        <v>1</v>
      </c>
      <c r="R71" s="81">
        <f aca="true" t="shared" si="11" ref="R71:R77">Q71/Y71</f>
        <v>1</v>
      </c>
      <c r="S71" s="138">
        <v>1</v>
      </c>
      <c r="T71" s="81">
        <f aca="true" t="shared" si="12" ref="T71:T77">S71/W71</f>
        <v>0.1</v>
      </c>
      <c r="U71" s="141">
        <v>0</v>
      </c>
      <c r="V71" s="135">
        <f aca="true" t="shared" si="13" ref="V71:V77">U71/Y71</f>
        <v>0</v>
      </c>
      <c r="W71" s="74">
        <f>O71+K71+G71+C71+S71</f>
        <v>10</v>
      </c>
      <c r="X71" s="75">
        <f aca="true" t="shared" si="14" ref="X71:X77">D71+H71+L71+P71+T71</f>
        <v>1</v>
      </c>
      <c r="Y71" s="69">
        <f aca="true" t="shared" si="15" ref="Y71:Y77">Q71+M71+I71+E71+U71</f>
        <v>1</v>
      </c>
      <c r="Z71" s="45">
        <f aca="true" t="shared" si="16" ref="Z71:Z77">F71+J71+N71+R71+V71</f>
        <v>1</v>
      </c>
      <c r="AA71" s="14">
        <f aca="true" t="shared" si="17" ref="AA71:AA77">C71</f>
        <v>0</v>
      </c>
      <c r="AB71" s="14">
        <f aca="true" t="shared" si="18" ref="AB71:AB77">G71</f>
        <v>1</v>
      </c>
      <c r="AC71" s="14">
        <f aca="true" t="shared" si="19" ref="AC71:AC77">K71</f>
        <v>2</v>
      </c>
      <c r="AD71" s="12">
        <f aca="true" t="shared" si="20" ref="AD71:AD77">O71</f>
        <v>6</v>
      </c>
    </row>
    <row r="72" spans="2:30" s="7" customFormat="1" ht="28.5" customHeight="1">
      <c r="B72" s="22" t="s">
        <v>18</v>
      </c>
      <c r="C72" s="134">
        <v>0</v>
      </c>
      <c r="D72" s="80">
        <f t="shared" si="4"/>
        <v>0</v>
      </c>
      <c r="E72" s="79">
        <v>0</v>
      </c>
      <c r="F72" s="135">
        <f t="shared" si="5"/>
        <v>0</v>
      </c>
      <c r="G72" s="132">
        <v>0</v>
      </c>
      <c r="H72" s="80">
        <f t="shared" si="6"/>
        <v>0</v>
      </c>
      <c r="I72" s="79">
        <v>0</v>
      </c>
      <c r="J72" s="81">
        <f t="shared" si="7"/>
        <v>0</v>
      </c>
      <c r="K72" s="134">
        <v>2</v>
      </c>
      <c r="L72" s="80">
        <f t="shared" si="8"/>
        <v>0.2</v>
      </c>
      <c r="M72" s="79">
        <v>0</v>
      </c>
      <c r="N72" s="135">
        <f t="shared" si="9"/>
        <v>0</v>
      </c>
      <c r="O72" s="79">
        <v>7</v>
      </c>
      <c r="P72" s="80">
        <f t="shared" si="10"/>
        <v>0.7</v>
      </c>
      <c r="Q72" s="79">
        <v>1</v>
      </c>
      <c r="R72" s="81">
        <f t="shared" si="11"/>
        <v>1</v>
      </c>
      <c r="S72" s="138">
        <v>1</v>
      </c>
      <c r="T72" s="81">
        <f t="shared" si="12"/>
        <v>0.1</v>
      </c>
      <c r="U72" s="141">
        <v>0</v>
      </c>
      <c r="V72" s="135">
        <f t="shared" si="13"/>
        <v>0</v>
      </c>
      <c r="W72" s="74">
        <f aca="true" t="shared" si="21" ref="W72:W77">O72+K72+G72+C72+S72</f>
        <v>10</v>
      </c>
      <c r="X72" s="75">
        <f t="shared" si="14"/>
        <v>0.9999999999999999</v>
      </c>
      <c r="Y72" s="69">
        <f t="shared" si="15"/>
        <v>1</v>
      </c>
      <c r="Z72" s="45">
        <f t="shared" si="16"/>
        <v>1</v>
      </c>
      <c r="AA72" s="14">
        <f t="shared" si="17"/>
        <v>0</v>
      </c>
      <c r="AB72" s="14">
        <f t="shared" si="18"/>
        <v>0</v>
      </c>
      <c r="AC72" s="14">
        <f t="shared" si="19"/>
        <v>2</v>
      </c>
      <c r="AD72" s="12">
        <f t="shared" si="20"/>
        <v>7</v>
      </c>
    </row>
    <row r="73" spans="2:30" s="7" customFormat="1" ht="28.5" customHeight="1">
      <c r="B73" s="22" t="s">
        <v>19</v>
      </c>
      <c r="C73" s="134">
        <v>0</v>
      </c>
      <c r="D73" s="80">
        <f t="shared" si="4"/>
        <v>0</v>
      </c>
      <c r="E73" s="79">
        <v>0</v>
      </c>
      <c r="F73" s="135">
        <f t="shared" si="5"/>
        <v>0</v>
      </c>
      <c r="G73" s="132">
        <v>0</v>
      </c>
      <c r="H73" s="80">
        <f t="shared" si="6"/>
        <v>0</v>
      </c>
      <c r="I73" s="79">
        <v>0</v>
      </c>
      <c r="J73" s="81">
        <f t="shared" si="7"/>
        <v>0</v>
      </c>
      <c r="K73" s="134">
        <v>1</v>
      </c>
      <c r="L73" s="80">
        <f t="shared" si="8"/>
        <v>0.1</v>
      </c>
      <c r="M73" s="79">
        <v>0</v>
      </c>
      <c r="N73" s="135">
        <f t="shared" si="9"/>
        <v>0</v>
      </c>
      <c r="O73" s="79">
        <v>8</v>
      </c>
      <c r="P73" s="80">
        <f t="shared" si="10"/>
        <v>0.8</v>
      </c>
      <c r="Q73" s="79">
        <v>1</v>
      </c>
      <c r="R73" s="81">
        <f t="shared" si="11"/>
        <v>1</v>
      </c>
      <c r="S73" s="138">
        <v>1</v>
      </c>
      <c r="T73" s="81">
        <f t="shared" si="12"/>
        <v>0.1</v>
      </c>
      <c r="U73" s="141">
        <v>0</v>
      </c>
      <c r="V73" s="135">
        <f t="shared" si="13"/>
        <v>0</v>
      </c>
      <c r="W73" s="74">
        <f t="shared" si="21"/>
        <v>10</v>
      </c>
      <c r="X73" s="75">
        <f t="shared" si="14"/>
        <v>1</v>
      </c>
      <c r="Y73" s="69">
        <f t="shared" si="15"/>
        <v>1</v>
      </c>
      <c r="Z73" s="45">
        <f t="shared" si="16"/>
        <v>1</v>
      </c>
      <c r="AA73" s="14">
        <f t="shared" si="17"/>
        <v>0</v>
      </c>
      <c r="AB73" s="14">
        <f t="shared" si="18"/>
        <v>0</v>
      </c>
      <c r="AC73" s="14">
        <f t="shared" si="19"/>
        <v>1</v>
      </c>
      <c r="AD73" s="12">
        <f t="shared" si="20"/>
        <v>8</v>
      </c>
    </row>
    <row r="74" spans="2:30" s="7" customFormat="1" ht="28.5" customHeight="1">
      <c r="B74" s="22" t="s">
        <v>65</v>
      </c>
      <c r="C74" s="134">
        <v>0</v>
      </c>
      <c r="D74" s="80">
        <f t="shared" si="4"/>
        <v>0</v>
      </c>
      <c r="E74" s="79">
        <v>0</v>
      </c>
      <c r="F74" s="135">
        <f t="shared" si="5"/>
        <v>0</v>
      </c>
      <c r="G74" s="132">
        <v>0</v>
      </c>
      <c r="H74" s="80">
        <f t="shared" si="6"/>
        <v>0</v>
      </c>
      <c r="I74" s="79">
        <v>0</v>
      </c>
      <c r="J74" s="81">
        <f t="shared" si="7"/>
        <v>0</v>
      </c>
      <c r="K74" s="134">
        <v>2</v>
      </c>
      <c r="L74" s="80">
        <f t="shared" si="8"/>
        <v>0.2</v>
      </c>
      <c r="M74" s="79">
        <v>0</v>
      </c>
      <c r="N74" s="135">
        <f t="shared" si="9"/>
        <v>0</v>
      </c>
      <c r="O74" s="79">
        <v>7</v>
      </c>
      <c r="P74" s="80">
        <f t="shared" si="10"/>
        <v>0.7</v>
      </c>
      <c r="Q74" s="79">
        <v>1</v>
      </c>
      <c r="R74" s="81">
        <f t="shared" si="11"/>
        <v>1</v>
      </c>
      <c r="S74" s="138">
        <v>1</v>
      </c>
      <c r="T74" s="81">
        <f t="shared" si="12"/>
        <v>0.1</v>
      </c>
      <c r="U74" s="141">
        <v>0</v>
      </c>
      <c r="V74" s="135">
        <f t="shared" si="13"/>
        <v>0</v>
      </c>
      <c r="W74" s="74">
        <f t="shared" si="21"/>
        <v>10</v>
      </c>
      <c r="X74" s="75">
        <f t="shared" si="14"/>
        <v>0.9999999999999999</v>
      </c>
      <c r="Y74" s="69">
        <f t="shared" si="15"/>
        <v>1</v>
      </c>
      <c r="Z74" s="45">
        <f t="shared" si="16"/>
        <v>1</v>
      </c>
      <c r="AA74" s="14">
        <f t="shared" si="17"/>
        <v>0</v>
      </c>
      <c r="AB74" s="14">
        <f t="shared" si="18"/>
        <v>0</v>
      </c>
      <c r="AC74" s="14">
        <f t="shared" si="19"/>
        <v>2</v>
      </c>
      <c r="AD74" s="12">
        <f t="shared" si="20"/>
        <v>7</v>
      </c>
    </row>
    <row r="75" spans="2:30" s="7" customFormat="1" ht="28.5" customHeight="1">
      <c r="B75" s="22" t="s">
        <v>66</v>
      </c>
      <c r="C75" s="134">
        <v>0</v>
      </c>
      <c r="D75" s="80">
        <f t="shared" si="4"/>
        <v>0</v>
      </c>
      <c r="E75" s="79">
        <v>0</v>
      </c>
      <c r="F75" s="135">
        <f t="shared" si="5"/>
        <v>0</v>
      </c>
      <c r="G75" s="132">
        <v>0</v>
      </c>
      <c r="H75" s="80">
        <f t="shared" si="6"/>
        <v>0</v>
      </c>
      <c r="I75" s="79">
        <v>0</v>
      </c>
      <c r="J75" s="81">
        <f t="shared" si="7"/>
        <v>0</v>
      </c>
      <c r="K75" s="134">
        <v>2</v>
      </c>
      <c r="L75" s="80">
        <f t="shared" si="8"/>
        <v>0.2</v>
      </c>
      <c r="M75" s="79">
        <v>0</v>
      </c>
      <c r="N75" s="135">
        <f t="shared" si="9"/>
        <v>0</v>
      </c>
      <c r="O75" s="79">
        <v>7</v>
      </c>
      <c r="P75" s="80">
        <f t="shared" si="10"/>
        <v>0.7</v>
      </c>
      <c r="Q75" s="79">
        <v>1</v>
      </c>
      <c r="R75" s="81">
        <f t="shared" si="11"/>
        <v>1</v>
      </c>
      <c r="S75" s="138">
        <v>1</v>
      </c>
      <c r="T75" s="81">
        <f t="shared" si="12"/>
        <v>0.1</v>
      </c>
      <c r="U75" s="141">
        <v>0</v>
      </c>
      <c r="V75" s="135">
        <f t="shared" si="13"/>
        <v>0</v>
      </c>
      <c r="W75" s="74">
        <f t="shared" si="21"/>
        <v>10</v>
      </c>
      <c r="X75" s="75">
        <f t="shared" si="14"/>
        <v>0.9999999999999999</v>
      </c>
      <c r="Y75" s="69">
        <f t="shared" si="15"/>
        <v>1</v>
      </c>
      <c r="Z75" s="45">
        <f t="shared" si="16"/>
        <v>1</v>
      </c>
      <c r="AA75" s="14">
        <f t="shared" si="17"/>
        <v>0</v>
      </c>
      <c r="AB75" s="14">
        <f t="shared" si="18"/>
        <v>0</v>
      </c>
      <c r="AC75" s="14">
        <f t="shared" si="19"/>
        <v>2</v>
      </c>
      <c r="AD75" s="12">
        <f t="shared" si="20"/>
        <v>7</v>
      </c>
    </row>
    <row r="76" spans="2:30" s="7" customFormat="1" ht="28.5" customHeight="1">
      <c r="B76" s="22" t="s">
        <v>67</v>
      </c>
      <c r="C76" s="134">
        <v>0</v>
      </c>
      <c r="D76" s="80">
        <f t="shared" si="4"/>
        <v>0</v>
      </c>
      <c r="E76" s="79">
        <v>0</v>
      </c>
      <c r="F76" s="135">
        <f t="shared" si="5"/>
        <v>0</v>
      </c>
      <c r="G76" s="132">
        <v>4</v>
      </c>
      <c r="H76" s="80">
        <f t="shared" si="6"/>
        <v>0.4</v>
      </c>
      <c r="I76" s="79">
        <v>0</v>
      </c>
      <c r="J76" s="81">
        <f t="shared" si="7"/>
        <v>0</v>
      </c>
      <c r="K76" s="134">
        <v>0</v>
      </c>
      <c r="L76" s="80">
        <f t="shared" si="8"/>
        <v>0</v>
      </c>
      <c r="M76" s="79">
        <v>0</v>
      </c>
      <c r="N76" s="135">
        <f t="shared" si="9"/>
        <v>0</v>
      </c>
      <c r="O76" s="79">
        <v>5</v>
      </c>
      <c r="P76" s="80">
        <f t="shared" si="10"/>
        <v>0.5</v>
      </c>
      <c r="Q76" s="79">
        <v>1</v>
      </c>
      <c r="R76" s="81">
        <f t="shared" si="11"/>
        <v>1</v>
      </c>
      <c r="S76" s="138">
        <v>1</v>
      </c>
      <c r="T76" s="81">
        <f t="shared" si="12"/>
        <v>0.1</v>
      </c>
      <c r="U76" s="141">
        <v>0</v>
      </c>
      <c r="V76" s="135">
        <f t="shared" si="13"/>
        <v>0</v>
      </c>
      <c r="W76" s="74">
        <f t="shared" si="21"/>
        <v>10</v>
      </c>
      <c r="X76" s="75">
        <f t="shared" si="14"/>
        <v>1</v>
      </c>
      <c r="Y76" s="69">
        <f t="shared" si="15"/>
        <v>1</v>
      </c>
      <c r="Z76" s="45">
        <f t="shared" si="16"/>
        <v>1</v>
      </c>
      <c r="AA76" s="13">
        <f t="shared" si="17"/>
        <v>0</v>
      </c>
      <c r="AB76" s="13">
        <f t="shared" si="18"/>
        <v>4</v>
      </c>
      <c r="AC76" s="13">
        <f t="shared" si="19"/>
        <v>0</v>
      </c>
      <c r="AD76" s="12">
        <f t="shared" si="20"/>
        <v>5</v>
      </c>
    </row>
    <row r="77" spans="2:30" s="7" customFormat="1" ht="28.5" customHeight="1" thickBot="1">
      <c r="B77" s="103" t="s">
        <v>72</v>
      </c>
      <c r="C77" s="136">
        <v>0</v>
      </c>
      <c r="D77" s="130">
        <f t="shared" si="4"/>
        <v>0</v>
      </c>
      <c r="E77" s="129">
        <v>0</v>
      </c>
      <c r="F77" s="137">
        <f t="shared" si="5"/>
        <v>0</v>
      </c>
      <c r="G77" s="133">
        <v>3</v>
      </c>
      <c r="H77" s="130">
        <f t="shared" si="6"/>
        <v>0.3</v>
      </c>
      <c r="I77" s="129">
        <v>0</v>
      </c>
      <c r="J77" s="131">
        <f t="shared" si="7"/>
        <v>0</v>
      </c>
      <c r="K77" s="136">
        <v>1</v>
      </c>
      <c r="L77" s="130">
        <f t="shared" si="8"/>
        <v>0.1</v>
      </c>
      <c r="M77" s="129">
        <v>0</v>
      </c>
      <c r="N77" s="137">
        <f t="shared" si="9"/>
        <v>0</v>
      </c>
      <c r="O77" s="129">
        <v>5</v>
      </c>
      <c r="P77" s="130">
        <f t="shared" si="10"/>
        <v>0.5</v>
      </c>
      <c r="Q77" s="129">
        <v>1</v>
      </c>
      <c r="R77" s="131">
        <f t="shared" si="11"/>
        <v>1</v>
      </c>
      <c r="S77" s="139">
        <v>1</v>
      </c>
      <c r="T77" s="131">
        <f t="shared" si="12"/>
        <v>0.1</v>
      </c>
      <c r="U77" s="142">
        <v>0</v>
      </c>
      <c r="V77" s="137">
        <f t="shared" si="13"/>
        <v>0</v>
      </c>
      <c r="W77" s="104">
        <f t="shared" si="21"/>
        <v>10</v>
      </c>
      <c r="X77" s="117">
        <f t="shared" si="14"/>
        <v>1</v>
      </c>
      <c r="Y77" s="78">
        <f t="shared" si="15"/>
        <v>1</v>
      </c>
      <c r="Z77" s="46">
        <f t="shared" si="16"/>
        <v>1</v>
      </c>
      <c r="AA77" s="13">
        <f t="shared" si="17"/>
        <v>0</v>
      </c>
      <c r="AB77" s="13">
        <f t="shared" si="18"/>
        <v>3</v>
      </c>
      <c r="AC77" s="13">
        <f t="shared" si="19"/>
        <v>1</v>
      </c>
      <c r="AD77" s="12">
        <f t="shared" si="20"/>
        <v>5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3" t="s">
        <v>68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</row>
    <row r="80" spans="2:26" s="7" customFormat="1" ht="21" customHeight="1" thickBot="1">
      <c r="B80" s="166" t="s">
        <v>69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9"/>
    </row>
    <row r="81" spans="2:26" s="7" customFormat="1" ht="21" customHeight="1" thickBot="1">
      <c r="B81" s="170"/>
      <c r="C81" s="158" t="s">
        <v>14</v>
      </c>
      <c r="D81" s="159"/>
      <c r="E81" s="159"/>
      <c r="F81" s="160"/>
      <c r="G81" s="159" t="s">
        <v>15</v>
      </c>
      <c r="H81" s="159"/>
      <c r="I81" s="159"/>
      <c r="J81" s="159"/>
      <c r="K81" s="158" t="s">
        <v>16</v>
      </c>
      <c r="L81" s="159"/>
      <c r="M81" s="159"/>
      <c r="N81" s="160"/>
      <c r="O81" s="159" t="s">
        <v>17</v>
      </c>
      <c r="P81" s="159"/>
      <c r="Q81" s="159"/>
      <c r="R81" s="159"/>
      <c r="S81" s="158" t="s">
        <v>57</v>
      </c>
      <c r="T81" s="159"/>
      <c r="U81" s="159"/>
      <c r="V81" s="160"/>
      <c r="W81" s="161" t="s">
        <v>4</v>
      </c>
      <c r="X81" s="161"/>
      <c r="Y81" s="161"/>
      <c r="Z81" s="162"/>
    </row>
    <row r="82" spans="2:26" s="7" customFormat="1" ht="21" customHeight="1" thickBot="1">
      <c r="B82" s="171"/>
      <c r="C82" s="156" t="s">
        <v>115</v>
      </c>
      <c r="D82" s="157"/>
      <c r="E82" s="154" t="s">
        <v>118</v>
      </c>
      <c r="F82" s="155"/>
      <c r="G82" s="156" t="s">
        <v>115</v>
      </c>
      <c r="H82" s="157"/>
      <c r="I82" s="154" t="s">
        <v>118</v>
      </c>
      <c r="J82" s="155"/>
      <c r="K82" s="156" t="s">
        <v>115</v>
      </c>
      <c r="L82" s="157"/>
      <c r="M82" s="154" t="s">
        <v>118</v>
      </c>
      <c r="N82" s="155"/>
      <c r="O82" s="156" t="s">
        <v>115</v>
      </c>
      <c r="P82" s="157"/>
      <c r="Q82" s="154" t="s">
        <v>118</v>
      </c>
      <c r="R82" s="155"/>
      <c r="S82" s="156" t="s">
        <v>115</v>
      </c>
      <c r="T82" s="157"/>
      <c r="U82" s="154" t="s">
        <v>118</v>
      </c>
      <c r="V82" s="155"/>
      <c r="W82" s="156" t="s">
        <v>115</v>
      </c>
      <c r="X82" s="157"/>
      <c r="Y82" s="154" t="s">
        <v>118</v>
      </c>
      <c r="Z82" s="155"/>
    </row>
    <row r="83" spans="2:30" s="7" customFormat="1" ht="28.5" customHeight="1">
      <c r="B83" s="22" t="s">
        <v>70</v>
      </c>
      <c r="C83" s="111">
        <v>0</v>
      </c>
      <c r="D83" s="56">
        <f>C83/W83</f>
        <v>0</v>
      </c>
      <c r="E83" s="55">
        <v>0</v>
      </c>
      <c r="F83" s="108">
        <f>E83/Y83</f>
        <v>0</v>
      </c>
      <c r="G83" s="16">
        <v>0</v>
      </c>
      <c r="H83" s="56">
        <f>G83/W83</f>
        <v>0</v>
      </c>
      <c r="I83" s="55">
        <v>0</v>
      </c>
      <c r="J83" s="15">
        <f>I83/Y83</f>
        <v>0</v>
      </c>
      <c r="K83" s="111">
        <v>1</v>
      </c>
      <c r="L83" s="56">
        <f>K83/W83</f>
        <v>0.1</v>
      </c>
      <c r="M83" s="55">
        <v>0</v>
      </c>
      <c r="N83" s="108">
        <f>M83/Y83</f>
        <v>0</v>
      </c>
      <c r="O83" s="16">
        <v>8</v>
      </c>
      <c r="P83" s="56">
        <f>O83/W83</f>
        <v>0.8</v>
      </c>
      <c r="Q83" s="55">
        <v>1</v>
      </c>
      <c r="R83" s="15">
        <f>Q83/Y83</f>
        <v>1</v>
      </c>
      <c r="S83" s="107">
        <v>1</v>
      </c>
      <c r="T83" s="15">
        <f>S83/W83</f>
        <v>0.1</v>
      </c>
      <c r="U83" s="70">
        <v>0</v>
      </c>
      <c r="V83" s="108">
        <f>U83/Y83</f>
        <v>0</v>
      </c>
      <c r="W83" s="74">
        <f>O83+K83+G83+C83+S83</f>
        <v>10</v>
      </c>
      <c r="X83" s="75">
        <f>D83+H83+L83+P83+T83</f>
        <v>1</v>
      </c>
      <c r="Y83" s="69">
        <f>Q83+M83+I83+E83+U83</f>
        <v>1</v>
      </c>
      <c r="Z83" s="45">
        <f>F83+J83+N83+R83+V83</f>
        <v>1</v>
      </c>
      <c r="AA83" s="13">
        <f>C83</f>
        <v>0</v>
      </c>
      <c r="AB83" s="13">
        <f>G83</f>
        <v>0</v>
      </c>
      <c r="AC83" s="13">
        <f>K83</f>
        <v>1</v>
      </c>
      <c r="AD83" s="12">
        <f>O83</f>
        <v>8</v>
      </c>
    </row>
    <row r="84" spans="2:30" s="7" customFormat="1" ht="28.5" customHeight="1">
      <c r="B84" s="22" t="s">
        <v>21</v>
      </c>
      <c r="C84" s="111">
        <v>0</v>
      </c>
      <c r="D84" s="56">
        <f>C84/W84</f>
        <v>0</v>
      </c>
      <c r="E84" s="55">
        <v>0</v>
      </c>
      <c r="F84" s="108">
        <f>E84/Y84</f>
        <v>0</v>
      </c>
      <c r="G84" s="16">
        <v>0</v>
      </c>
      <c r="H84" s="56">
        <f>G84/W84</f>
        <v>0</v>
      </c>
      <c r="I84" s="55">
        <v>0</v>
      </c>
      <c r="J84" s="15">
        <f>I84/Y84</f>
        <v>0</v>
      </c>
      <c r="K84" s="111">
        <v>1</v>
      </c>
      <c r="L84" s="56">
        <f>K84/W84</f>
        <v>0.1</v>
      </c>
      <c r="M84" s="55">
        <v>0</v>
      </c>
      <c r="N84" s="108">
        <f>M84/Y84</f>
        <v>0</v>
      </c>
      <c r="O84" s="16">
        <v>8</v>
      </c>
      <c r="P84" s="56">
        <f>O84/W84</f>
        <v>0.8</v>
      </c>
      <c r="Q84" s="55">
        <v>1</v>
      </c>
      <c r="R84" s="15">
        <f>Q84/Y84</f>
        <v>1</v>
      </c>
      <c r="S84" s="111">
        <v>1</v>
      </c>
      <c r="T84" s="15">
        <f>S84/W84</f>
        <v>0.1</v>
      </c>
      <c r="U84" s="55">
        <v>0</v>
      </c>
      <c r="V84" s="108">
        <f>U84/Y84</f>
        <v>0</v>
      </c>
      <c r="W84" s="74">
        <f>O84+K84+G84+C84+S84</f>
        <v>10</v>
      </c>
      <c r="X84" s="75">
        <f>D84+H84+L84+P84+T84</f>
        <v>1</v>
      </c>
      <c r="Y84" s="69">
        <f>Q84+M84+I84+E84+U84</f>
        <v>1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3" t="s">
        <v>71</v>
      </c>
      <c r="C85" s="112">
        <v>0</v>
      </c>
      <c r="D85" s="88">
        <f>C85/W85</f>
        <v>0</v>
      </c>
      <c r="E85" s="102">
        <v>0</v>
      </c>
      <c r="F85" s="110">
        <f>E85/Y85</f>
        <v>0</v>
      </c>
      <c r="G85" s="105">
        <v>0</v>
      </c>
      <c r="H85" s="88">
        <f>G85/W85</f>
        <v>0</v>
      </c>
      <c r="I85" s="102">
        <v>0</v>
      </c>
      <c r="J85" s="89">
        <f>I85/Y85</f>
        <v>0</v>
      </c>
      <c r="K85" s="112">
        <v>1</v>
      </c>
      <c r="L85" s="88">
        <f>K85/W85</f>
        <v>0.1</v>
      </c>
      <c r="M85" s="102">
        <v>0</v>
      </c>
      <c r="N85" s="110">
        <f>M85/Y85</f>
        <v>0</v>
      </c>
      <c r="O85" s="105">
        <v>8</v>
      </c>
      <c r="P85" s="88">
        <f>O85/W85</f>
        <v>0.8</v>
      </c>
      <c r="Q85" s="102">
        <v>1</v>
      </c>
      <c r="R85" s="89">
        <f>Q85/Y85</f>
        <v>1</v>
      </c>
      <c r="S85" s="112">
        <v>1</v>
      </c>
      <c r="T85" s="89">
        <f>S85/W85</f>
        <v>0.1</v>
      </c>
      <c r="U85" s="102">
        <v>0</v>
      </c>
      <c r="V85" s="110">
        <f>U85/Y85</f>
        <v>0</v>
      </c>
      <c r="W85" s="104">
        <f>O85+K85+G85+C85+S85</f>
        <v>10</v>
      </c>
      <c r="X85" s="117">
        <f>D85+H85+L85+P85+T85</f>
        <v>1</v>
      </c>
      <c r="Y85" s="78">
        <f>Q85+M85+I85+E85+U85</f>
        <v>1</v>
      </c>
      <c r="Z85" s="46">
        <f>F85+J85+N85+R85+V85</f>
        <v>1</v>
      </c>
      <c r="AA85" s="13"/>
      <c r="AB85" s="13"/>
      <c r="AC85" s="13"/>
      <c r="AD85" s="12"/>
    </row>
    <row r="86" spans="2:14" s="7" customFormat="1" ht="15" customHeight="1" thickBot="1">
      <c r="B86" s="8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3" t="s">
        <v>23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</row>
    <row r="88" spans="2:26" s="7" customFormat="1" ht="21" customHeight="1" thickBot="1">
      <c r="B88" s="166" t="s">
        <v>30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9"/>
    </row>
    <row r="89" spans="2:26" s="7" customFormat="1" ht="21" customHeight="1" thickBot="1">
      <c r="B89" s="170"/>
      <c r="C89" s="158" t="s">
        <v>14</v>
      </c>
      <c r="D89" s="159"/>
      <c r="E89" s="159"/>
      <c r="F89" s="160"/>
      <c r="G89" s="159" t="s">
        <v>15</v>
      </c>
      <c r="H89" s="159"/>
      <c r="I89" s="159"/>
      <c r="J89" s="159"/>
      <c r="K89" s="158" t="s">
        <v>16</v>
      </c>
      <c r="L89" s="159"/>
      <c r="M89" s="159"/>
      <c r="N89" s="160"/>
      <c r="O89" s="159" t="s">
        <v>17</v>
      </c>
      <c r="P89" s="159"/>
      <c r="Q89" s="159"/>
      <c r="R89" s="159"/>
      <c r="S89" s="158" t="s">
        <v>57</v>
      </c>
      <c r="T89" s="159"/>
      <c r="U89" s="159"/>
      <c r="V89" s="160"/>
      <c r="W89" s="161" t="s">
        <v>4</v>
      </c>
      <c r="X89" s="161"/>
      <c r="Y89" s="161"/>
      <c r="Z89" s="162"/>
    </row>
    <row r="90" spans="2:26" s="7" customFormat="1" ht="21" customHeight="1" thickBot="1">
      <c r="B90" s="171"/>
      <c r="C90" s="156" t="s">
        <v>115</v>
      </c>
      <c r="D90" s="157"/>
      <c r="E90" s="154" t="s">
        <v>118</v>
      </c>
      <c r="F90" s="155"/>
      <c r="G90" s="156" t="s">
        <v>115</v>
      </c>
      <c r="H90" s="157"/>
      <c r="I90" s="154" t="s">
        <v>118</v>
      </c>
      <c r="J90" s="155"/>
      <c r="K90" s="156" t="s">
        <v>115</v>
      </c>
      <c r="L90" s="157"/>
      <c r="M90" s="154" t="s">
        <v>118</v>
      </c>
      <c r="N90" s="155"/>
      <c r="O90" s="156" t="s">
        <v>115</v>
      </c>
      <c r="P90" s="157"/>
      <c r="Q90" s="154" t="s">
        <v>118</v>
      </c>
      <c r="R90" s="155"/>
      <c r="S90" s="156" t="s">
        <v>115</v>
      </c>
      <c r="T90" s="157"/>
      <c r="U90" s="154" t="s">
        <v>118</v>
      </c>
      <c r="V90" s="155"/>
      <c r="W90" s="156" t="s">
        <v>115</v>
      </c>
      <c r="X90" s="157"/>
      <c r="Y90" s="154" t="s">
        <v>118</v>
      </c>
      <c r="Z90" s="155"/>
    </row>
    <row r="91" spans="2:26" s="7" customFormat="1" ht="28.5" customHeight="1" thickBot="1">
      <c r="B91" s="144" t="s">
        <v>24</v>
      </c>
      <c r="C91" s="113">
        <v>0</v>
      </c>
      <c r="D91" s="61">
        <f>C91/W91</f>
        <v>0</v>
      </c>
      <c r="E91" s="60">
        <v>0</v>
      </c>
      <c r="F91" s="114">
        <f>E91/Y91</f>
        <v>0</v>
      </c>
      <c r="G91" s="106">
        <v>0</v>
      </c>
      <c r="H91" s="61">
        <f>G91/W91</f>
        <v>0</v>
      </c>
      <c r="I91" s="60">
        <v>0</v>
      </c>
      <c r="J91" s="42">
        <f>I91/Y91</f>
        <v>0</v>
      </c>
      <c r="K91" s="113">
        <v>0</v>
      </c>
      <c r="L91" s="61">
        <f>K91/W91</f>
        <v>0</v>
      </c>
      <c r="M91" s="60">
        <v>0</v>
      </c>
      <c r="N91" s="114">
        <f>M91/Y91</f>
        <v>0</v>
      </c>
      <c r="O91" s="106">
        <v>9</v>
      </c>
      <c r="P91" s="61">
        <f>O91/W91</f>
        <v>0.9</v>
      </c>
      <c r="Q91" s="60">
        <v>1</v>
      </c>
      <c r="R91" s="42">
        <f>Q91/Y91</f>
        <v>1</v>
      </c>
      <c r="S91" s="115">
        <v>1</v>
      </c>
      <c r="T91" s="42">
        <f>S91/W91</f>
        <v>0.1</v>
      </c>
      <c r="U91" s="145">
        <v>0</v>
      </c>
      <c r="V91" s="114">
        <f>U91/Y91</f>
        <v>0</v>
      </c>
      <c r="W91" s="116">
        <f>C91+G91+K91+O91+S91</f>
        <v>10</v>
      </c>
      <c r="X91" s="118">
        <f>D91+H91+L91+P91+T91</f>
        <v>1</v>
      </c>
      <c r="Y91" s="71">
        <f>E91+I91+M91+Q91+U91</f>
        <v>1</v>
      </c>
      <c r="Z91" s="44">
        <f>F91+J91+N91+R91+V91</f>
        <v>1</v>
      </c>
    </row>
    <row r="92" spans="2:14" s="7" customFormat="1" ht="15" customHeight="1">
      <c r="B92" s="8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</sheetData>
  <sheetProtection/>
  <mergeCells count="87">
    <mergeCell ref="B67:Z67"/>
    <mergeCell ref="B68:Z68"/>
    <mergeCell ref="B2:F2"/>
    <mergeCell ref="B3:F3"/>
    <mergeCell ref="B5:F5"/>
    <mergeCell ref="B49:F49"/>
    <mergeCell ref="B50:F50"/>
    <mergeCell ref="B57:F57"/>
    <mergeCell ref="B58:F58"/>
    <mergeCell ref="B10:F10"/>
    <mergeCell ref="B87:Z87"/>
    <mergeCell ref="B88:Z88"/>
    <mergeCell ref="B79:Z79"/>
    <mergeCell ref="B80:Z80"/>
    <mergeCell ref="S82:T82"/>
    <mergeCell ref="U82:V82"/>
    <mergeCell ref="W82:X82"/>
    <mergeCell ref="Y82:Z82"/>
    <mergeCell ref="K82:L82"/>
    <mergeCell ref="M82:N82"/>
    <mergeCell ref="B11:F11"/>
    <mergeCell ref="B38:F38"/>
    <mergeCell ref="B39:F39"/>
    <mergeCell ref="C51:D51"/>
    <mergeCell ref="E51:F51"/>
    <mergeCell ref="C59:D59"/>
    <mergeCell ref="E59:F59"/>
    <mergeCell ref="C12:D12"/>
    <mergeCell ref="E12:F12"/>
    <mergeCell ref="C40:D40"/>
    <mergeCell ref="E40:F40"/>
    <mergeCell ref="S70:T70"/>
    <mergeCell ref="U70:V70"/>
    <mergeCell ref="W70:X70"/>
    <mergeCell ref="Y70:Z70"/>
    <mergeCell ref="K70:L70"/>
    <mergeCell ref="M70:N70"/>
    <mergeCell ref="O70:P70"/>
    <mergeCell ref="Q70:R70"/>
    <mergeCell ref="S69:V69"/>
    <mergeCell ref="C70:D70"/>
    <mergeCell ref="E70:F70"/>
    <mergeCell ref="G70:H70"/>
    <mergeCell ref="I70:J70"/>
    <mergeCell ref="K69:N69"/>
    <mergeCell ref="O69:R69"/>
    <mergeCell ref="C69:F69"/>
    <mergeCell ref="G69:J69"/>
    <mergeCell ref="W69:Z69"/>
    <mergeCell ref="O81:R81"/>
    <mergeCell ref="S81:V81"/>
    <mergeCell ref="W81:Z81"/>
    <mergeCell ref="O82:P82"/>
    <mergeCell ref="Q82:R82"/>
    <mergeCell ref="B81:B82"/>
    <mergeCell ref="C81:F81"/>
    <mergeCell ref="G81:J81"/>
    <mergeCell ref="K81:N81"/>
    <mergeCell ref="C82:D82"/>
    <mergeCell ref="E82:F82"/>
    <mergeCell ref="G82:H82"/>
    <mergeCell ref="I82:J82"/>
    <mergeCell ref="S90:T90"/>
    <mergeCell ref="U90:V90"/>
    <mergeCell ref="W90:X90"/>
    <mergeCell ref="Y90:Z90"/>
    <mergeCell ref="K90:L90"/>
    <mergeCell ref="M90:N90"/>
    <mergeCell ref="O90:P90"/>
    <mergeCell ref="Q90:R90"/>
    <mergeCell ref="K89:N89"/>
    <mergeCell ref="O89:R89"/>
    <mergeCell ref="S89:V89"/>
    <mergeCell ref="W89:Z89"/>
    <mergeCell ref="B7:B8"/>
    <mergeCell ref="E7:F7"/>
    <mergeCell ref="C8:D8"/>
    <mergeCell ref="E8:F8"/>
    <mergeCell ref="C7:D7"/>
    <mergeCell ref="B69:B70"/>
    <mergeCell ref="B89:B90"/>
    <mergeCell ref="C89:F89"/>
    <mergeCell ref="G89:J89"/>
    <mergeCell ref="C90:D90"/>
    <mergeCell ref="E90:F90"/>
    <mergeCell ref="G90:H90"/>
    <mergeCell ref="I90:J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D483"/>
  <sheetViews>
    <sheetView zoomScale="80" zoomScaleNormal="80" zoomScalePageLayoutView="0" workbookViewId="0" topLeftCell="A70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2" t="s">
        <v>32</v>
      </c>
      <c r="C2" s="193"/>
      <c r="D2" s="193"/>
      <c r="E2" s="193"/>
      <c r="F2" s="19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119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27</v>
      </c>
      <c r="D8" s="184"/>
      <c r="E8" s="183">
        <v>20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6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17">
        <v>7</v>
      </c>
      <c r="D13" s="20">
        <f>C13/C17</f>
        <v>0.25925925925925924</v>
      </c>
      <c r="E13" s="17">
        <v>5</v>
      </c>
      <c r="F13" s="20">
        <f>E13/E17</f>
        <v>0.25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17">
        <v>20</v>
      </c>
      <c r="D14" s="20">
        <f>C14/C17</f>
        <v>0.7407407407407407</v>
      </c>
      <c r="E14" s="17">
        <v>15</v>
      </c>
      <c r="F14" s="20">
        <f>E14/E17</f>
        <v>0.75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48">
        <f>SUM(C13:C16)</f>
        <v>27</v>
      </c>
      <c r="D17" s="49">
        <f>SUM(D13:D16)</f>
        <v>1</v>
      </c>
      <c r="E17" s="48">
        <f>SUM(E13:E16)</f>
        <v>20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24">
        <v>22</v>
      </c>
      <c r="D18" s="25">
        <f>C18/C22</f>
        <v>0.8148148148148148</v>
      </c>
      <c r="E18" s="24">
        <v>20</v>
      </c>
      <c r="F18" s="25">
        <f>E18/E22</f>
        <v>1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17">
        <v>1</v>
      </c>
      <c r="D19" s="20">
        <f>C19/C22</f>
        <v>0.037037037037037035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17">
        <v>3</v>
      </c>
      <c r="D20" s="20">
        <f>C20/C22</f>
        <v>0.1111111111111111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10">
        <v>1</v>
      </c>
      <c r="D21" s="21">
        <f>C21/C22</f>
        <v>0.037037037037037035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48">
        <f>SUM(C18:C21)</f>
        <v>27</v>
      </c>
      <c r="D22" s="49">
        <f>SUM(D18:D21)</f>
        <v>1</v>
      </c>
      <c r="E22" s="48">
        <f>SUM(E18:E21)</f>
        <v>20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100">
        <v>0</v>
      </c>
      <c r="D23" s="25">
        <f aca="true" t="shared" si="0" ref="D23:D31">C23/$C$32</f>
        <v>0</v>
      </c>
      <c r="E23" s="100">
        <v>0</v>
      </c>
      <c r="F23" s="25">
        <f>E23/$E$32</f>
        <v>0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7">
        <v>7</v>
      </c>
      <c r="D24" s="20">
        <f t="shared" si="0"/>
        <v>0.25925925925925924</v>
      </c>
      <c r="E24" s="97">
        <v>9</v>
      </c>
      <c r="F24" s="20">
        <f aca="true" t="shared" si="1" ref="F24:F31">E24/$E$32</f>
        <v>0.45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7">
        <v>2</v>
      </c>
      <c r="D25" s="20">
        <f t="shared" si="0"/>
        <v>0.07407407407407407</v>
      </c>
      <c r="E25" s="97">
        <v>3</v>
      </c>
      <c r="F25" s="20">
        <f t="shared" si="1"/>
        <v>0.15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7">
        <v>10</v>
      </c>
      <c r="D26" s="20">
        <f t="shared" si="0"/>
        <v>0.37037037037037035</v>
      </c>
      <c r="E26" s="97">
        <v>3</v>
      </c>
      <c r="F26" s="20">
        <f t="shared" si="1"/>
        <v>0.15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7">
        <v>0</v>
      </c>
      <c r="D27" s="20">
        <f t="shared" si="0"/>
        <v>0</v>
      </c>
      <c r="E27" s="97">
        <v>1</v>
      </c>
      <c r="F27" s="20">
        <f t="shared" si="1"/>
        <v>0.05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7">
        <v>2</v>
      </c>
      <c r="D28" s="20">
        <f t="shared" si="0"/>
        <v>0.07407407407407407</v>
      </c>
      <c r="E28" s="97">
        <v>3</v>
      </c>
      <c r="F28" s="20">
        <f t="shared" si="1"/>
        <v>0.15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7">
        <v>3</v>
      </c>
      <c r="D29" s="20">
        <f t="shared" si="0"/>
        <v>0.1111111111111111</v>
      </c>
      <c r="E29" s="97">
        <v>1</v>
      </c>
      <c r="F29" s="20">
        <f t="shared" si="1"/>
        <v>0.05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7">
        <v>2</v>
      </c>
      <c r="D30" s="20">
        <f t="shared" si="0"/>
        <v>0.07407407407407407</v>
      </c>
      <c r="E30" s="97">
        <v>0</v>
      </c>
      <c r="F30" s="20">
        <f t="shared" si="1"/>
        <v>0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8">
        <v>1</v>
      </c>
      <c r="D31" s="21">
        <f t="shared" si="0"/>
        <v>0.037037037037037035</v>
      </c>
      <c r="E31" s="98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99">
        <f>SUM(C23:C31)</f>
        <v>27</v>
      </c>
      <c r="D32" s="49">
        <f>SUM(D23:D31)</f>
        <v>1</v>
      </c>
      <c r="E32" s="99">
        <f>SUM(E23:E31)</f>
        <v>20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24">
        <v>26</v>
      </c>
      <c r="D33" s="25">
        <f>C33/C36</f>
        <v>0.9629629629629629</v>
      </c>
      <c r="E33" s="24">
        <v>16</v>
      </c>
      <c r="F33" s="25">
        <f>E33/E36</f>
        <v>0.8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17">
        <v>0</v>
      </c>
      <c r="D34" s="20">
        <f>C34/C36</f>
        <v>0</v>
      </c>
      <c r="E34" s="17">
        <v>0</v>
      </c>
      <c r="F34" s="20">
        <f>E34/E36</f>
        <v>0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10">
        <v>1</v>
      </c>
      <c r="D35" s="21">
        <f>C35/C36</f>
        <v>0.037037037037037035</v>
      </c>
      <c r="E35" s="10">
        <v>4</v>
      </c>
      <c r="F35" s="21">
        <f>E35/E36</f>
        <v>0.2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99">
        <f>SUM(C33:C35)</f>
        <v>27</v>
      </c>
      <c r="D36" s="49">
        <f>SUM(D33:D35)</f>
        <v>1</v>
      </c>
      <c r="E36" s="48">
        <f>SUM(E33:E35)</f>
        <v>20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43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45</v>
      </c>
      <c r="C41" s="97">
        <v>4</v>
      </c>
      <c r="D41" s="20">
        <f aca="true" t="shared" si="2" ref="D41:D47">C41/$C$48</f>
        <v>0.14814814814814814</v>
      </c>
      <c r="E41" s="97">
        <v>4</v>
      </c>
      <c r="F41" s="20">
        <f>E41/$E$48</f>
        <v>0.2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46</v>
      </c>
      <c r="C42" s="97">
        <v>10</v>
      </c>
      <c r="D42" s="20">
        <f t="shared" si="2"/>
        <v>0.37037037037037035</v>
      </c>
      <c r="E42" s="97">
        <v>11</v>
      </c>
      <c r="F42" s="20">
        <f aca="true" t="shared" si="3" ref="F42:F47">E42/$E$48</f>
        <v>0.55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47</v>
      </c>
      <c r="C43" s="97">
        <v>1</v>
      </c>
      <c r="D43" s="20">
        <f t="shared" si="2"/>
        <v>0.037037037037037035</v>
      </c>
      <c r="E43" s="97">
        <v>0</v>
      </c>
      <c r="F43" s="20">
        <f t="shared" si="3"/>
        <v>0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28</v>
      </c>
      <c r="C44" s="97">
        <v>9</v>
      </c>
      <c r="D44" s="20">
        <f t="shared" si="2"/>
        <v>0.3333333333333333</v>
      </c>
      <c r="E44" s="97">
        <v>5</v>
      </c>
      <c r="F44" s="20">
        <f t="shared" si="3"/>
        <v>0.25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48</v>
      </c>
      <c r="C45" s="97">
        <v>1</v>
      </c>
      <c r="D45" s="20">
        <f t="shared" si="2"/>
        <v>0.037037037037037035</v>
      </c>
      <c r="E45" s="97">
        <v>0</v>
      </c>
      <c r="F45" s="20">
        <f t="shared" si="3"/>
        <v>0</v>
      </c>
      <c r="H45" s="9"/>
      <c r="J45" s="31"/>
      <c r="K45" s="66"/>
      <c r="L45" s="31"/>
      <c r="M45" s="40"/>
      <c r="N45" s="41"/>
    </row>
    <row r="46" spans="2:14" s="7" customFormat="1" ht="21" customHeight="1">
      <c r="B46" s="19" t="s">
        <v>93</v>
      </c>
      <c r="C46" s="97">
        <v>1</v>
      </c>
      <c r="D46" s="20">
        <f t="shared" si="2"/>
        <v>0.037037037037037035</v>
      </c>
      <c r="E46" s="97">
        <v>0</v>
      </c>
      <c r="F46" s="20">
        <f t="shared" si="3"/>
        <v>0</v>
      </c>
      <c r="H46" s="9"/>
      <c r="J46" s="31"/>
      <c r="K46" s="66"/>
      <c r="L46" s="31"/>
      <c r="M46" s="40"/>
      <c r="N46" s="41"/>
    </row>
    <row r="47" spans="2:14" s="7" customFormat="1" ht="21" customHeight="1" thickBot="1">
      <c r="B47" s="57" t="s">
        <v>49</v>
      </c>
      <c r="C47" s="98">
        <v>1</v>
      </c>
      <c r="D47" s="21">
        <f t="shared" si="2"/>
        <v>0.037037037037037035</v>
      </c>
      <c r="E47" s="98">
        <v>0</v>
      </c>
      <c r="F47" s="21">
        <f t="shared" si="3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47" t="s">
        <v>4</v>
      </c>
      <c r="C48" s="99">
        <f>SUM(C41:C47)</f>
        <v>27</v>
      </c>
      <c r="D48" s="49">
        <f>SUM(D41:D47)</f>
        <v>0.9999999999999998</v>
      </c>
      <c r="E48" s="99">
        <f>SUM(E41:E47)</f>
        <v>20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3" t="s">
        <v>10</v>
      </c>
      <c r="C50" s="164"/>
      <c r="D50" s="164"/>
      <c r="E50" s="164"/>
      <c r="F50" s="165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66" t="s">
        <v>29</v>
      </c>
      <c r="C51" s="168"/>
      <c r="D51" s="168"/>
      <c r="E51" s="168"/>
      <c r="F51" s="169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6"/>
      <c r="C52" s="156" t="s">
        <v>115</v>
      </c>
      <c r="D52" s="155"/>
      <c r="E52" s="156" t="s">
        <v>118</v>
      </c>
      <c r="F52" s="155"/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11</v>
      </c>
      <c r="C53" s="97">
        <v>17</v>
      </c>
      <c r="D53" s="20">
        <f>C53/C56</f>
        <v>0.6296296296296297</v>
      </c>
      <c r="E53" s="17">
        <v>16</v>
      </c>
      <c r="F53" s="20">
        <f>E53/E56</f>
        <v>0.8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19" t="s">
        <v>12</v>
      </c>
      <c r="C54" s="97">
        <v>10</v>
      </c>
      <c r="D54" s="20">
        <f>C54/C56</f>
        <v>0.37037037037037035</v>
      </c>
      <c r="E54" s="17">
        <v>4</v>
      </c>
      <c r="F54" s="20">
        <f>E54/E56</f>
        <v>0.2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7" t="s">
        <v>57</v>
      </c>
      <c r="C55" s="98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47" t="s">
        <v>4</v>
      </c>
      <c r="C56" s="99">
        <f>SUM(C53:C55)</f>
        <v>27</v>
      </c>
      <c r="D56" s="49">
        <f>SUM(D53:D55)</f>
        <v>1</v>
      </c>
      <c r="E56" s="48">
        <f>SUM(E53:E55)</f>
        <v>20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3" t="s">
        <v>60</v>
      </c>
      <c r="C58" s="164"/>
      <c r="D58" s="164"/>
      <c r="E58" s="164"/>
      <c r="F58" s="165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66" t="s">
        <v>61</v>
      </c>
      <c r="C59" s="168"/>
      <c r="D59" s="168"/>
      <c r="E59" s="168"/>
      <c r="F59" s="169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1"/>
      <c r="C60" s="156" t="s">
        <v>115</v>
      </c>
      <c r="D60" s="155"/>
      <c r="E60" s="156" t="s">
        <v>118</v>
      </c>
      <c r="F60" s="155"/>
      <c r="H60" s="9"/>
      <c r="J60" s="31"/>
      <c r="K60" s="66"/>
      <c r="L60" s="31"/>
      <c r="M60" s="40"/>
      <c r="N60" s="41"/>
    </row>
    <row r="61" spans="2:14" s="7" customFormat="1" ht="21" customHeight="1">
      <c r="B61" s="23" t="s">
        <v>14</v>
      </c>
      <c r="C61" s="100">
        <v>3</v>
      </c>
      <c r="D61" s="25">
        <f>C61/C66</f>
        <v>0.1111111111111111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15</v>
      </c>
      <c r="C62" s="97">
        <v>4</v>
      </c>
      <c r="D62" s="20">
        <f>C62/C66</f>
        <v>0.14814814814814814</v>
      </c>
      <c r="E62" s="17">
        <v>7</v>
      </c>
      <c r="F62" s="20">
        <f>E62/E66</f>
        <v>0.35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62</v>
      </c>
      <c r="C63" s="97">
        <v>4</v>
      </c>
      <c r="D63" s="20">
        <f>C63/C66</f>
        <v>0.14814814814814814</v>
      </c>
      <c r="E63" s="17">
        <v>6</v>
      </c>
      <c r="F63" s="20">
        <f>E63/E66</f>
        <v>0.3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19" t="s">
        <v>17</v>
      </c>
      <c r="C64" s="97">
        <v>6</v>
      </c>
      <c r="D64" s="20">
        <f>C64/C66</f>
        <v>0.2222222222222222</v>
      </c>
      <c r="E64" s="17">
        <v>3</v>
      </c>
      <c r="F64" s="20">
        <f>E64/E66</f>
        <v>0.15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7" t="s">
        <v>57</v>
      </c>
      <c r="C65" s="98">
        <v>10</v>
      </c>
      <c r="D65" s="21">
        <f>C65/C66</f>
        <v>0.37037037037037035</v>
      </c>
      <c r="E65" s="10">
        <v>4</v>
      </c>
      <c r="F65" s="21">
        <f>E65/E66</f>
        <v>0.2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47" t="s">
        <v>4</v>
      </c>
      <c r="C66" s="99">
        <f>SUM(C61:C65)</f>
        <v>27</v>
      </c>
      <c r="D66" s="49">
        <f>SUM(D61:D65)</f>
        <v>0.9999999999999999</v>
      </c>
      <c r="E66" s="48">
        <f>SUM(E61:E65)</f>
        <v>20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8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3" t="s">
        <v>63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</row>
    <row r="69" spans="2:26" s="7" customFormat="1" ht="21" customHeight="1" thickBot="1">
      <c r="B69" s="166" t="s">
        <v>64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9"/>
    </row>
    <row r="70" spans="2:26" s="7" customFormat="1" ht="21" customHeight="1" thickBot="1">
      <c r="B70" s="170"/>
      <c r="C70" s="158" t="s">
        <v>14</v>
      </c>
      <c r="D70" s="159"/>
      <c r="E70" s="159"/>
      <c r="F70" s="160"/>
      <c r="G70" s="159" t="s">
        <v>15</v>
      </c>
      <c r="H70" s="159"/>
      <c r="I70" s="159"/>
      <c r="J70" s="159"/>
      <c r="K70" s="158" t="s">
        <v>16</v>
      </c>
      <c r="L70" s="159"/>
      <c r="M70" s="159"/>
      <c r="N70" s="160"/>
      <c r="O70" s="159" t="s">
        <v>17</v>
      </c>
      <c r="P70" s="159"/>
      <c r="Q70" s="159"/>
      <c r="R70" s="159"/>
      <c r="S70" s="158" t="s">
        <v>57</v>
      </c>
      <c r="T70" s="159"/>
      <c r="U70" s="159"/>
      <c r="V70" s="160"/>
      <c r="W70" s="161" t="s">
        <v>4</v>
      </c>
      <c r="X70" s="161"/>
      <c r="Y70" s="161"/>
      <c r="Z70" s="162"/>
    </row>
    <row r="71" spans="2:26" s="7" customFormat="1" ht="21" customHeight="1" thickBot="1">
      <c r="B71" s="171"/>
      <c r="C71" s="156" t="s">
        <v>115</v>
      </c>
      <c r="D71" s="157"/>
      <c r="E71" s="154" t="s">
        <v>118</v>
      </c>
      <c r="F71" s="155"/>
      <c r="G71" s="156" t="s">
        <v>115</v>
      </c>
      <c r="H71" s="157"/>
      <c r="I71" s="154" t="s">
        <v>118</v>
      </c>
      <c r="J71" s="155"/>
      <c r="K71" s="156" t="s">
        <v>115</v>
      </c>
      <c r="L71" s="157"/>
      <c r="M71" s="154" t="s">
        <v>118</v>
      </c>
      <c r="N71" s="155"/>
      <c r="O71" s="156" t="s">
        <v>115</v>
      </c>
      <c r="P71" s="157"/>
      <c r="Q71" s="154" t="s">
        <v>118</v>
      </c>
      <c r="R71" s="155"/>
      <c r="S71" s="156" t="s">
        <v>115</v>
      </c>
      <c r="T71" s="157"/>
      <c r="U71" s="154" t="s">
        <v>118</v>
      </c>
      <c r="V71" s="155"/>
      <c r="W71" s="156" t="s">
        <v>115</v>
      </c>
      <c r="X71" s="157"/>
      <c r="Y71" s="154" t="s">
        <v>118</v>
      </c>
      <c r="Z71" s="155"/>
    </row>
    <row r="72" spans="2:30" s="7" customFormat="1" ht="28.5" customHeight="1">
      <c r="B72" s="22" t="s">
        <v>22</v>
      </c>
      <c r="C72" s="111">
        <v>0</v>
      </c>
      <c r="D72" s="56">
        <f aca="true" t="shared" si="4" ref="D72:D78">C72/W72</f>
        <v>0</v>
      </c>
      <c r="E72" s="55">
        <v>0</v>
      </c>
      <c r="F72" s="108">
        <f aca="true" t="shared" si="5" ref="F72:F78">E72/Y72</f>
        <v>0</v>
      </c>
      <c r="G72" s="55">
        <v>4</v>
      </c>
      <c r="H72" s="56">
        <f aca="true" t="shared" si="6" ref="H72:H78">G72/W72</f>
        <v>0.14814814814814814</v>
      </c>
      <c r="I72" s="55">
        <v>7</v>
      </c>
      <c r="J72" s="15">
        <f aca="true" t="shared" si="7" ref="J72:J78">I72/Y72</f>
        <v>0.35</v>
      </c>
      <c r="K72" s="55">
        <v>9</v>
      </c>
      <c r="L72" s="56">
        <f aca="true" t="shared" si="8" ref="L72:L78">K72/W72</f>
        <v>0.3333333333333333</v>
      </c>
      <c r="M72" s="55">
        <v>9</v>
      </c>
      <c r="N72" s="108">
        <f aca="true" t="shared" si="9" ref="N72:N78">M72/Y72</f>
        <v>0.45</v>
      </c>
      <c r="O72" s="55">
        <v>14</v>
      </c>
      <c r="P72" s="56">
        <f aca="true" t="shared" si="10" ref="P72:P78">O72/W72</f>
        <v>0.5185185185185185</v>
      </c>
      <c r="Q72" s="55">
        <v>4</v>
      </c>
      <c r="R72" s="15">
        <f aca="true" t="shared" si="11" ref="R72:R78">Q72/Y72</f>
        <v>0.2</v>
      </c>
      <c r="S72" s="107">
        <v>0</v>
      </c>
      <c r="T72" s="15">
        <f aca="true" t="shared" si="12" ref="T72:T78">S72/W72</f>
        <v>0</v>
      </c>
      <c r="U72" s="120">
        <v>0</v>
      </c>
      <c r="V72" s="108">
        <f aca="true" t="shared" si="13" ref="V72:V78">U72/Y72</f>
        <v>0</v>
      </c>
      <c r="W72" s="74">
        <f aca="true" t="shared" si="14" ref="W72:W78">O72+K72+G72+C72+S72</f>
        <v>27</v>
      </c>
      <c r="X72" s="75">
        <f aca="true" t="shared" si="15" ref="X72:X78">D72+H72+L72+P72+T72</f>
        <v>1</v>
      </c>
      <c r="Y72" s="119">
        <f aca="true" t="shared" si="16" ref="Y72:Y78">Q72+M72+I72+E72+U72</f>
        <v>20</v>
      </c>
      <c r="Z72" s="45">
        <f aca="true" t="shared" si="17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111">
        <v>0</v>
      </c>
      <c r="D73" s="56">
        <f t="shared" si="4"/>
        <v>0</v>
      </c>
      <c r="E73" s="55">
        <v>0</v>
      </c>
      <c r="F73" s="108">
        <f t="shared" si="5"/>
        <v>0</v>
      </c>
      <c r="G73" s="55">
        <v>2</v>
      </c>
      <c r="H73" s="56">
        <f t="shared" si="6"/>
        <v>0.07407407407407407</v>
      </c>
      <c r="I73" s="55">
        <v>5</v>
      </c>
      <c r="J73" s="15">
        <f t="shared" si="7"/>
        <v>0.25</v>
      </c>
      <c r="K73" s="55">
        <v>3</v>
      </c>
      <c r="L73" s="56">
        <f t="shared" si="8"/>
        <v>0.1111111111111111</v>
      </c>
      <c r="M73" s="55">
        <v>9</v>
      </c>
      <c r="N73" s="108">
        <f t="shared" si="9"/>
        <v>0.45</v>
      </c>
      <c r="O73" s="55">
        <v>22</v>
      </c>
      <c r="P73" s="56">
        <f t="shared" si="10"/>
        <v>0.8148148148148148</v>
      </c>
      <c r="Q73" s="55">
        <v>6</v>
      </c>
      <c r="R73" s="15">
        <f t="shared" si="11"/>
        <v>0.3</v>
      </c>
      <c r="S73" s="107">
        <v>0</v>
      </c>
      <c r="T73" s="15">
        <f t="shared" si="12"/>
        <v>0</v>
      </c>
      <c r="U73" s="70">
        <v>0</v>
      </c>
      <c r="V73" s="108">
        <f t="shared" si="13"/>
        <v>0</v>
      </c>
      <c r="W73" s="74">
        <f t="shared" si="14"/>
        <v>27</v>
      </c>
      <c r="X73" s="75">
        <f t="shared" si="15"/>
        <v>1</v>
      </c>
      <c r="Y73" s="69">
        <f t="shared" si="16"/>
        <v>20</v>
      </c>
      <c r="Z73" s="45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111">
        <v>0</v>
      </c>
      <c r="D74" s="56">
        <f t="shared" si="4"/>
        <v>0</v>
      </c>
      <c r="E74" s="55">
        <v>0</v>
      </c>
      <c r="F74" s="108">
        <f t="shared" si="5"/>
        <v>0</v>
      </c>
      <c r="G74" s="55">
        <v>2</v>
      </c>
      <c r="H74" s="56">
        <f t="shared" si="6"/>
        <v>0.07407407407407407</v>
      </c>
      <c r="I74" s="55">
        <v>2</v>
      </c>
      <c r="J74" s="15">
        <f t="shared" si="7"/>
        <v>0.1</v>
      </c>
      <c r="K74" s="55">
        <v>7</v>
      </c>
      <c r="L74" s="56">
        <f t="shared" si="8"/>
        <v>0.25925925925925924</v>
      </c>
      <c r="M74" s="55">
        <v>10</v>
      </c>
      <c r="N74" s="108">
        <f t="shared" si="9"/>
        <v>0.5</v>
      </c>
      <c r="O74" s="55">
        <v>18</v>
      </c>
      <c r="P74" s="56">
        <f t="shared" si="10"/>
        <v>0.6666666666666666</v>
      </c>
      <c r="Q74" s="55">
        <v>8</v>
      </c>
      <c r="R74" s="15">
        <f t="shared" si="11"/>
        <v>0.4</v>
      </c>
      <c r="S74" s="107">
        <v>0</v>
      </c>
      <c r="T74" s="15">
        <f t="shared" si="12"/>
        <v>0</v>
      </c>
      <c r="U74" s="70">
        <v>0</v>
      </c>
      <c r="V74" s="108">
        <f t="shared" si="13"/>
        <v>0</v>
      </c>
      <c r="W74" s="74">
        <f t="shared" si="14"/>
        <v>27</v>
      </c>
      <c r="X74" s="75">
        <f t="shared" si="15"/>
        <v>1</v>
      </c>
      <c r="Y74" s="69">
        <f t="shared" si="16"/>
        <v>20</v>
      </c>
      <c r="Z74" s="45">
        <f t="shared" si="17"/>
        <v>1</v>
      </c>
      <c r="AA74" s="14"/>
      <c r="AB74" s="14"/>
      <c r="AC74" s="14"/>
      <c r="AD74" s="12"/>
    </row>
    <row r="75" spans="2:30" s="7" customFormat="1" ht="28.5" customHeight="1">
      <c r="B75" s="22" t="s">
        <v>65</v>
      </c>
      <c r="C75" s="111">
        <v>0</v>
      </c>
      <c r="D75" s="56">
        <f t="shared" si="4"/>
        <v>0</v>
      </c>
      <c r="E75" s="55">
        <v>0</v>
      </c>
      <c r="F75" s="108">
        <f t="shared" si="5"/>
        <v>0</v>
      </c>
      <c r="G75" s="55">
        <v>2</v>
      </c>
      <c r="H75" s="56">
        <f t="shared" si="6"/>
        <v>0.07407407407407407</v>
      </c>
      <c r="I75" s="55">
        <v>4</v>
      </c>
      <c r="J75" s="15">
        <f t="shared" si="7"/>
        <v>0.2</v>
      </c>
      <c r="K75" s="55">
        <v>5</v>
      </c>
      <c r="L75" s="56">
        <f t="shared" si="8"/>
        <v>0.18518518518518517</v>
      </c>
      <c r="M75" s="55">
        <v>9</v>
      </c>
      <c r="N75" s="108">
        <f t="shared" si="9"/>
        <v>0.45</v>
      </c>
      <c r="O75" s="55">
        <v>18</v>
      </c>
      <c r="P75" s="56">
        <f t="shared" si="10"/>
        <v>0.6666666666666666</v>
      </c>
      <c r="Q75" s="55">
        <v>7</v>
      </c>
      <c r="R75" s="15">
        <f t="shared" si="11"/>
        <v>0.35</v>
      </c>
      <c r="S75" s="107">
        <v>2</v>
      </c>
      <c r="T75" s="15">
        <f t="shared" si="12"/>
        <v>0.07407407407407407</v>
      </c>
      <c r="U75" s="70">
        <v>0</v>
      </c>
      <c r="V75" s="108">
        <f t="shared" si="13"/>
        <v>0</v>
      </c>
      <c r="W75" s="74">
        <f t="shared" si="14"/>
        <v>27</v>
      </c>
      <c r="X75" s="75">
        <f t="shared" si="15"/>
        <v>0.9999999999999999</v>
      </c>
      <c r="Y75" s="69">
        <f t="shared" si="16"/>
        <v>20</v>
      </c>
      <c r="Z75" s="45">
        <f t="shared" si="17"/>
        <v>1</v>
      </c>
      <c r="AA75" s="14"/>
      <c r="AB75" s="14"/>
      <c r="AC75" s="14"/>
      <c r="AD75" s="12"/>
    </row>
    <row r="76" spans="2:30" s="7" customFormat="1" ht="28.5" customHeight="1">
      <c r="B76" s="22" t="s">
        <v>66</v>
      </c>
      <c r="C76" s="111">
        <v>2</v>
      </c>
      <c r="D76" s="56">
        <f t="shared" si="4"/>
        <v>0.07407407407407407</v>
      </c>
      <c r="E76" s="55">
        <v>0</v>
      </c>
      <c r="F76" s="108">
        <f t="shared" si="5"/>
        <v>0</v>
      </c>
      <c r="G76" s="55">
        <v>3</v>
      </c>
      <c r="H76" s="56">
        <f t="shared" si="6"/>
        <v>0.1111111111111111</v>
      </c>
      <c r="I76" s="55">
        <v>5</v>
      </c>
      <c r="J76" s="15">
        <f t="shared" si="7"/>
        <v>0.25</v>
      </c>
      <c r="K76" s="55">
        <v>5</v>
      </c>
      <c r="L76" s="56">
        <f t="shared" si="8"/>
        <v>0.18518518518518517</v>
      </c>
      <c r="M76" s="55">
        <v>5</v>
      </c>
      <c r="N76" s="108">
        <f t="shared" si="9"/>
        <v>0.25</v>
      </c>
      <c r="O76" s="55">
        <v>17</v>
      </c>
      <c r="P76" s="56">
        <f t="shared" si="10"/>
        <v>0.6296296296296297</v>
      </c>
      <c r="Q76" s="55">
        <v>9</v>
      </c>
      <c r="R76" s="15">
        <f t="shared" si="11"/>
        <v>0.45</v>
      </c>
      <c r="S76" s="107">
        <v>0</v>
      </c>
      <c r="T76" s="15">
        <f t="shared" si="12"/>
        <v>0</v>
      </c>
      <c r="U76" s="70">
        <v>1</v>
      </c>
      <c r="V76" s="108">
        <f t="shared" si="13"/>
        <v>0.05</v>
      </c>
      <c r="W76" s="74">
        <f t="shared" si="14"/>
        <v>27</v>
      </c>
      <c r="X76" s="75">
        <f t="shared" si="15"/>
        <v>1</v>
      </c>
      <c r="Y76" s="69">
        <f t="shared" si="16"/>
        <v>20</v>
      </c>
      <c r="Z76" s="45">
        <f t="shared" si="17"/>
        <v>1</v>
      </c>
      <c r="AA76" s="14"/>
      <c r="AB76" s="14"/>
      <c r="AC76" s="14"/>
      <c r="AD76" s="12"/>
    </row>
    <row r="77" spans="2:30" s="7" customFormat="1" ht="28.5" customHeight="1">
      <c r="B77" s="22" t="s">
        <v>67</v>
      </c>
      <c r="C77" s="111">
        <v>0</v>
      </c>
      <c r="D77" s="56">
        <f t="shared" si="4"/>
        <v>0</v>
      </c>
      <c r="E77" s="55">
        <v>2</v>
      </c>
      <c r="F77" s="108">
        <f t="shared" si="5"/>
        <v>0.1</v>
      </c>
      <c r="G77" s="55">
        <v>6</v>
      </c>
      <c r="H77" s="56">
        <f t="shared" si="6"/>
        <v>0.21428571428571427</v>
      </c>
      <c r="I77" s="55">
        <v>4</v>
      </c>
      <c r="J77" s="15">
        <f t="shared" si="7"/>
        <v>0.2</v>
      </c>
      <c r="K77" s="55">
        <v>5</v>
      </c>
      <c r="L77" s="56">
        <f t="shared" si="8"/>
        <v>0.17857142857142858</v>
      </c>
      <c r="M77" s="55">
        <v>11</v>
      </c>
      <c r="N77" s="108">
        <f t="shared" si="9"/>
        <v>0.55</v>
      </c>
      <c r="O77" s="55">
        <v>16</v>
      </c>
      <c r="P77" s="56">
        <f t="shared" si="10"/>
        <v>0.5714285714285714</v>
      </c>
      <c r="Q77" s="55">
        <v>0</v>
      </c>
      <c r="R77" s="15">
        <f t="shared" si="11"/>
        <v>0</v>
      </c>
      <c r="S77" s="107">
        <v>1</v>
      </c>
      <c r="T77" s="15">
        <f t="shared" si="12"/>
        <v>0.03571428571428571</v>
      </c>
      <c r="U77" s="70">
        <v>3</v>
      </c>
      <c r="V77" s="108">
        <f t="shared" si="13"/>
        <v>0.15</v>
      </c>
      <c r="W77" s="74">
        <f t="shared" si="14"/>
        <v>28</v>
      </c>
      <c r="X77" s="75">
        <f t="shared" si="15"/>
        <v>0.9999999999999999</v>
      </c>
      <c r="Y77" s="69">
        <f t="shared" si="16"/>
        <v>20</v>
      </c>
      <c r="Z77" s="45">
        <f t="shared" si="17"/>
        <v>1</v>
      </c>
      <c r="AA77" s="13"/>
      <c r="AB77" s="13"/>
      <c r="AC77" s="13"/>
      <c r="AD77" s="12"/>
    </row>
    <row r="78" spans="2:30" s="7" customFormat="1" ht="28.5" customHeight="1" thickBot="1">
      <c r="B78" s="103" t="s">
        <v>72</v>
      </c>
      <c r="C78" s="112">
        <v>0</v>
      </c>
      <c r="D78" s="88">
        <f t="shared" si="4"/>
        <v>0</v>
      </c>
      <c r="E78" s="102">
        <v>2</v>
      </c>
      <c r="F78" s="110">
        <f t="shared" si="5"/>
        <v>0.1</v>
      </c>
      <c r="G78" s="102">
        <v>4</v>
      </c>
      <c r="H78" s="88">
        <f t="shared" si="6"/>
        <v>0.14814814814814814</v>
      </c>
      <c r="I78" s="102">
        <v>7</v>
      </c>
      <c r="J78" s="89">
        <f t="shared" si="7"/>
        <v>0.35</v>
      </c>
      <c r="K78" s="102">
        <v>9</v>
      </c>
      <c r="L78" s="88">
        <f t="shared" si="8"/>
        <v>0.3333333333333333</v>
      </c>
      <c r="M78" s="102">
        <v>8</v>
      </c>
      <c r="N78" s="110">
        <f t="shared" si="9"/>
        <v>0.4</v>
      </c>
      <c r="O78" s="102">
        <v>14</v>
      </c>
      <c r="P78" s="88">
        <f t="shared" si="10"/>
        <v>0.5185185185185185</v>
      </c>
      <c r="Q78" s="102">
        <v>2</v>
      </c>
      <c r="R78" s="89">
        <f t="shared" si="11"/>
        <v>0.1</v>
      </c>
      <c r="S78" s="109">
        <v>0</v>
      </c>
      <c r="T78" s="89">
        <f t="shared" si="12"/>
        <v>0</v>
      </c>
      <c r="U78" s="121">
        <v>1</v>
      </c>
      <c r="V78" s="110">
        <f t="shared" si="13"/>
        <v>0.05</v>
      </c>
      <c r="W78" s="104">
        <f t="shared" si="14"/>
        <v>27</v>
      </c>
      <c r="X78" s="117">
        <f t="shared" si="15"/>
        <v>1</v>
      </c>
      <c r="Y78" s="78">
        <f t="shared" si="16"/>
        <v>20</v>
      </c>
      <c r="Z78" s="46">
        <f t="shared" si="17"/>
        <v>1</v>
      </c>
      <c r="AA78" s="13"/>
      <c r="AB78" s="13"/>
      <c r="AC78" s="13"/>
      <c r="AD78" s="12"/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3" t="s">
        <v>68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</row>
    <row r="81" spans="2:26" s="7" customFormat="1" ht="21" customHeight="1" thickBot="1">
      <c r="B81" s="166" t="s">
        <v>69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9"/>
    </row>
    <row r="82" spans="2:26" s="7" customFormat="1" ht="21" customHeight="1" thickBot="1">
      <c r="B82" s="170"/>
      <c r="C82" s="158" t="s">
        <v>14</v>
      </c>
      <c r="D82" s="159"/>
      <c r="E82" s="159"/>
      <c r="F82" s="160"/>
      <c r="G82" s="159" t="s">
        <v>15</v>
      </c>
      <c r="H82" s="159"/>
      <c r="I82" s="159"/>
      <c r="J82" s="159"/>
      <c r="K82" s="158" t="s">
        <v>16</v>
      </c>
      <c r="L82" s="159"/>
      <c r="M82" s="159"/>
      <c r="N82" s="160"/>
      <c r="O82" s="159" t="s">
        <v>17</v>
      </c>
      <c r="P82" s="159"/>
      <c r="Q82" s="159"/>
      <c r="R82" s="159"/>
      <c r="S82" s="158" t="s">
        <v>57</v>
      </c>
      <c r="T82" s="159"/>
      <c r="U82" s="159"/>
      <c r="V82" s="160"/>
      <c r="W82" s="161" t="s">
        <v>4</v>
      </c>
      <c r="X82" s="161"/>
      <c r="Y82" s="161"/>
      <c r="Z82" s="162"/>
    </row>
    <row r="83" spans="2:26" s="7" customFormat="1" ht="21" customHeight="1" thickBot="1">
      <c r="B83" s="171"/>
      <c r="C83" s="156" t="s">
        <v>115</v>
      </c>
      <c r="D83" s="157"/>
      <c r="E83" s="154" t="s">
        <v>118</v>
      </c>
      <c r="F83" s="155"/>
      <c r="G83" s="156" t="s">
        <v>115</v>
      </c>
      <c r="H83" s="157"/>
      <c r="I83" s="154" t="s">
        <v>118</v>
      </c>
      <c r="J83" s="155"/>
      <c r="K83" s="156" t="s">
        <v>115</v>
      </c>
      <c r="L83" s="157"/>
      <c r="M83" s="154" t="s">
        <v>118</v>
      </c>
      <c r="N83" s="155"/>
      <c r="O83" s="156" t="s">
        <v>115</v>
      </c>
      <c r="P83" s="157"/>
      <c r="Q83" s="154" t="s">
        <v>118</v>
      </c>
      <c r="R83" s="155"/>
      <c r="S83" s="156" t="s">
        <v>115</v>
      </c>
      <c r="T83" s="157"/>
      <c r="U83" s="154" t="s">
        <v>118</v>
      </c>
      <c r="V83" s="155"/>
      <c r="W83" s="156" t="s">
        <v>115</v>
      </c>
      <c r="X83" s="157"/>
      <c r="Y83" s="154" t="s">
        <v>118</v>
      </c>
      <c r="Z83" s="155"/>
    </row>
    <row r="84" spans="2:30" s="7" customFormat="1" ht="28.5" customHeight="1">
      <c r="B84" s="22" t="s">
        <v>70</v>
      </c>
      <c r="C84" s="111">
        <v>0</v>
      </c>
      <c r="D84" s="56">
        <f>C84/W84</f>
        <v>0</v>
      </c>
      <c r="E84" s="55">
        <v>0</v>
      </c>
      <c r="F84" s="108">
        <f>E84/Y84</f>
        <v>0</v>
      </c>
      <c r="G84" s="16">
        <v>3</v>
      </c>
      <c r="H84" s="56">
        <f>G84/$W$84</f>
        <v>0.1111111111111111</v>
      </c>
      <c r="I84" s="55">
        <v>2</v>
      </c>
      <c r="J84" s="15">
        <f>I84/$W$84</f>
        <v>0.07407407407407407</v>
      </c>
      <c r="K84" s="111">
        <v>3</v>
      </c>
      <c r="L84" s="56">
        <f>K84/$W$84</f>
        <v>0.1111111111111111</v>
      </c>
      <c r="M84" s="55">
        <v>6</v>
      </c>
      <c r="N84" s="108">
        <f>M84/$W$84</f>
        <v>0.2222222222222222</v>
      </c>
      <c r="O84" s="16">
        <v>21</v>
      </c>
      <c r="P84" s="56">
        <f>O84/$W$84</f>
        <v>0.7777777777777778</v>
      </c>
      <c r="Q84" s="55">
        <v>11</v>
      </c>
      <c r="R84" s="15">
        <f>Q84/$W$84</f>
        <v>0.4074074074074074</v>
      </c>
      <c r="S84" s="107">
        <v>0</v>
      </c>
      <c r="T84" s="15">
        <f>S84/$W$84</f>
        <v>0</v>
      </c>
      <c r="U84" s="70">
        <v>1</v>
      </c>
      <c r="V84" s="108">
        <f>U84/$W$84</f>
        <v>0.037037037037037035</v>
      </c>
      <c r="W84" s="74">
        <f>O84+K84+G84+C84+S84</f>
        <v>27</v>
      </c>
      <c r="X84" s="75">
        <f>D84+H84+L84+P84+T84</f>
        <v>1</v>
      </c>
      <c r="Y84" s="69">
        <f>Q84+M84+I84+E84+U84</f>
        <v>20</v>
      </c>
      <c r="Z84" s="45">
        <f>F84+J84+N84+R84+V84</f>
        <v>0.7407407407407407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111">
        <v>0</v>
      </c>
      <c r="D85" s="56">
        <f>C85/W85</f>
        <v>0</v>
      </c>
      <c r="E85" s="55">
        <v>0</v>
      </c>
      <c r="F85" s="108">
        <f>E85/Y85</f>
        <v>0</v>
      </c>
      <c r="G85" s="16">
        <v>2</v>
      </c>
      <c r="H85" s="56">
        <f>G85/$W$84</f>
        <v>0.07407407407407407</v>
      </c>
      <c r="I85" s="55">
        <v>3</v>
      </c>
      <c r="J85" s="15">
        <f>I85/$W$84</f>
        <v>0.1111111111111111</v>
      </c>
      <c r="K85" s="111">
        <v>4</v>
      </c>
      <c r="L85" s="56">
        <f>K85/$W$84</f>
        <v>0.14814814814814814</v>
      </c>
      <c r="M85" s="55">
        <v>7</v>
      </c>
      <c r="N85" s="108">
        <f>M85/$W$84</f>
        <v>0.25925925925925924</v>
      </c>
      <c r="O85" s="16">
        <v>21</v>
      </c>
      <c r="P85" s="56">
        <f>O85/$W$84</f>
        <v>0.7777777777777778</v>
      </c>
      <c r="Q85" s="55">
        <v>9</v>
      </c>
      <c r="R85" s="15">
        <f>Q85/$W$84</f>
        <v>0.3333333333333333</v>
      </c>
      <c r="S85" s="111">
        <v>0</v>
      </c>
      <c r="T85" s="15">
        <f>S85/$W$84</f>
        <v>0</v>
      </c>
      <c r="U85" s="55">
        <v>1</v>
      </c>
      <c r="V85" s="108">
        <f>U85/$W$84</f>
        <v>0.037037037037037035</v>
      </c>
      <c r="W85" s="74">
        <f>O85+K85+G85+C85+S85</f>
        <v>27</v>
      </c>
      <c r="X85" s="75">
        <f>D85+H85+L85+P85+T85</f>
        <v>1</v>
      </c>
      <c r="Y85" s="69">
        <f>Q85+M85+I85+E85+U85</f>
        <v>20</v>
      </c>
      <c r="Z85" s="45">
        <f>F85+J85+N85+R85+V85</f>
        <v>0.7407407407407407</v>
      </c>
      <c r="AA85" s="13"/>
      <c r="AB85" s="13"/>
      <c r="AC85" s="13"/>
      <c r="AD85" s="12"/>
    </row>
    <row r="86" spans="2:30" s="7" customFormat="1" ht="28.5" customHeight="1" thickBot="1">
      <c r="B86" s="103" t="s">
        <v>71</v>
      </c>
      <c r="C86" s="112">
        <v>0</v>
      </c>
      <c r="D86" s="88">
        <f>C86/W86</f>
        <v>0</v>
      </c>
      <c r="E86" s="102">
        <v>0</v>
      </c>
      <c r="F86" s="110">
        <f>E86/Y86</f>
        <v>0</v>
      </c>
      <c r="G86" s="105">
        <v>3</v>
      </c>
      <c r="H86" s="88">
        <f>G86/$W$84</f>
        <v>0.1111111111111111</v>
      </c>
      <c r="I86" s="102">
        <v>2</v>
      </c>
      <c r="J86" s="89">
        <f>I86/$W$84</f>
        <v>0.07407407407407407</v>
      </c>
      <c r="K86" s="112">
        <v>3</v>
      </c>
      <c r="L86" s="88">
        <f>K86/$W$84</f>
        <v>0.1111111111111111</v>
      </c>
      <c r="M86" s="102">
        <v>5</v>
      </c>
      <c r="N86" s="110">
        <f>M86/$W$84</f>
        <v>0.18518518518518517</v>
      </c>
      <c r="O86" s="105">
        <v>21</v>
      </c>
      <c r="P86" s="88">
        <f>O86/$W$84</f>
        <v>0.7777777777777778</v>
      </c>
      <c r="Q86" s="102">
        <v>12</v>
      </c>
      <c r="R86" s="89">
        <f>Q86/$W$84</f>
        <v>0.4444444444444444</v>
      </c>
      <c r="S86" s="112">
        <v>0</v>
      </c>
      <c r="T86" s="89">
        <f>S86/$W$84</f>
        <v>0</v>
      </c>
      <c r="U86" s="102">
        <v>1</v>
      </c>
      <c r="V86" s="110">
        <f>U86/$W$84</f>
        <v>0.037037037037037035</v>
      </c>
      <c r="W86" s="104">
        <f>O86+K86+G86+C86+S86</f>
        <v>27</v>
      </c>
      <c r="X86" s="117">
        <f>D86+H86+L86+P86+T86</f>
        <v>1</v>
      </c>
      <c r="Y86" s="78">
        <f>Q86+M86+I86+E86+U86</f>
        <v>20</v>
      </c>
      <c r="Z86" s="46">
        <f>F86+J86+N86+R86+V86</f>
        <v>0.7407407407407407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3" t="s">
        <v>23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</row>
    <row r="89" spans="2:26" s="7" customFormat="1" ht="21" customHeight="1" thickBot="1">
      <c r="B89" s="166" t="s">
        <v>30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9"/>
    </row>
    <row r="90" spans="2:26" s="7" customFormat="1" ht="21" customHeight="1" thickBot="1">
      <c r="B90" s="170"/>
      <c r="C90" s="158" t="s">
        <v>14</v>
      </c>
      <c r="D90" s="159"/>
      <c r="E90" s="159"/>
      <c r="F90" s="160"/>
      <c r="G90" s="159" t="s">
        <v>15</v>
      </c>
      <c r="H90" s="159"/>
      <c r="I90" s="159"/>
      <c r="J90" s="159"/>
      <c r="K90" s="158" t="s">
        <v>16</v>
      </c>
      <c r="L90" s="159"/>
      <c r="M90" s="159"/>
      <c r="N90" s="160"/>
      <c r="O90" s="159" t="s">
        <v>17</v>
      </c>
      <c r="P90" s="159"/>
      <c r="Q90" s="159"/>
      <c r="R90" s="159"/>
      <c r="S90" s="158" t="s">
        <v>57</v>
      </c>
      <c r="T90" s="159"/>
      <c r="U90" s="159"/>
      <c r="V90" s="160"/>
      <c r="W90" s="191" t="s">
        <v>4</v>
      </c>
      <c r="X90" s="161"/>
      <c r="Y90" s="161"/>
      <c r="Z90" s="162"/>
    </row>
    <row r="91" spans="2:26" s="7" customFormat="1" ht="21" customHeight="1" thickBot="1">
      <c r="B91" s="171"/>
      <c r="C91" s="156" t="s">
        <v>115</v>
      </c>
      <c r="D91" s="157"/>
      <c r="E91" s="154" t="s">
        <v>118</v>
      </c>
      <c r="F91" s="155"/>
      <c r="G91" s="156" t="s">
        <v>115</v>
      </c>
      <c r="H91" s="157"/>
      <c r="I91" s="154" t="s">
        <v>118</v>
      </c>
      <c r="J91" s="155"/>
      <c r="K91" s="156" t="s">
        <v>115</v>
      </c>
      <c r="L91" s="157"/>
      <c r="M91" s="154" t="s">
        <v>118</v>
      </c>
      <c r="N91" s="155"/>
      <c r="O91" s="156" t="s">
        <v>115</v>
      </c>
      <c r="P91" s="157"/>
      <c r="Q91" s="154" t="s">
        <v>118</v>
      </c>
      <c r="R91" s="155"/>
      <c r="S91" s="156" t="s">
        <v>115</v>
      </c>
      <c r="T91" s="157"/>
      <c r="U91" s="154" t="s">
        <v>118</v>
      </c>
      <c r="V91" s="155"/>
      <c r="W91" s="156" t="s">
        <v>115</v>
      </c>
      <c r="X91" s="157"/>
      <c r="Y91" s="154" t="s">
        <v>118</v>
      </c>
      <c r="Z91" s="155"/>
    </row>
    <row r="92" spans="2:26" s="7" customFormat="1" ht="28.5" customHeight="1" thickBot="1">
      <c r="B92" s="144" t="s">
        <v>24</v>
      </c>
      <c r="C92" s="113">
        <v>0</v>
      </c>
      <c r="D92" s="61">
        <f>C92/W92</f>
        <v>0</v>
      </c>
      <c r="E92" s="60">
        <v>0</v>
      </c>
      <c r="F92" s="114">
        <f>E92/Y92</f>
        <v>0</v>
      </c>
      <c r="G92" s="106">
        <v>2</v>
      </c>
      <c r="H92" s="61">
        <f>G92/W92</f>
        <v>0.07407407407407407</v>
      </c>
      <c r="I92" s="60">
        <v>2</v>
      </c>
      <c r="J92" s="42">
        <f>I92/Y92</f>
        <v>0.1</v>
      </c>
      <c r="K92" s="113">
        <v>5</v>
      </c>
      <c r="L92" s="61">
        <f>K92/W92</f>
        <v>0.18518518518518517</v>
      </c>
      <c r="M92" s="60">
        <v>10</v>
      </c>
      <c r="N92" s="114">
        <f>M92/Y92</f>
        <v>0.5</v>
      </c>
      <c r="O92" s="106">
        <v>20</v>
      </c>
      <c r="P92" s="61">
        <f>O92/W92</f>
        <v>0.7407407407407407</v>
      </c>
      <c r="Q92" s="60">
        <v>7</v>
      </c>
      <c r="R92" s="42">
        <f>Q92/Y92</f>
        <v>0.35</v>
      </c>
      <c r="S92" s="115">
        <v>0</v>
      </c>
      <c r="T92" s="42">
        <f>S92/W92</f>
        <v>0</v>
      </c>
      <c r="U92" s="122">
        <v>1</v>
      </c>
      <c r="V92" s="114">
        <f>U92/Y92</f>
        <v>0.05</v>
      </c>
      <c r="W92" s="116">
        <f>C92+G92+K92+O92+S92</f>
        <v>27</v>
      </c>
      <c r="X92" s="118">
        <f>D92+H92+L92+P92+T92</f>
        <v>1</v>
      </c>
      <c r="Y92" s="71">
        <f>E92+I92+M92+Q92+U92</f>
        <v>20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C52:D52"/>
    <mergeCell ref="E52:F52"/>
    <mergeCell ref="C60:D60"/>
    <mergeCell ref="E60:F60"/>
    <mergeCell ref="B58:F58"/>
    <mergeCell ref="B59:F59"/>
    <mergeCell ref="C12:D12"/>
    <mergeCell ref="E12:F12"/>
    <mergeCell ref="C40:D40"/>
    <mergeCell ref="E40:F40"/>
    <mergeCell ref="B38:F38"/>
    <mergeCell ref="B39:F39"/>
    <mergeCell ref="Q71:R71"/>
    <mergeCell ref="S71:T71"/>
    <mergeCell ref="C71:D71"/>
    <mergeCell ref="E71:F71"/>
    <mergeCell ref="G71:H71"/>
    <mergeCell ref="I71:J71"/>
    <mergeCell ref="W83:X83"/>
    <mergeCell ref="B88:Z88"/>
    <mergeCell ref="Y83:Z83"/>
    <mergeCell ref="K70:N70"/>
    <mergeCell ref="O70:R70"/>
    <mergeCell ref="S70:V70"/>
    <mergeCell ref="W70:Z70"/>
    <mergeCell ref="K71:L71"/>
    <mergeCell ref="M71:N71"/>
    <mergeCell ref="O71:P71"/>
    <mergeCell ref="K82:N82"/>
    <mergeCell ref="O82:R82"/>
    <mergeCell ref="S82:V82"/>
    <mergeCell ref="W82:Z82"/>
    <mergeCell ref="W90:Z90"/>
    <mergeCell ref="C91:D91"/>
    <mergeCell ref="O83:P83"/>
    <mergeCell ref="Q83:R83"/>
    <mergeCell ref="S83:T83"/>
    <mergeCell ref="U83:V83"/>
    <mergeCell ref="G91:H91"/>
    <mergeCell ref="I91:J91"/>
    <mergeCell ref="K91:L91"/>
    <mergeCell ref="M91:N91"/>
    <mergeCell ref="O91:P91"/>
    <mergeCell ref="Y91:Z91"/>
    <mergeCell ref="U91:V91"/>
    <mergeCell ref="W91:X91"/>
    <mergeCell ref="Q91:R91"/>
    <mergeCell ref="S91:T91"/>
    <mergeCell ref="B2:F2"/>
    <mergeCell ref="B3:F3"/>
    <mergeCell ref="B5:F5"/>
    <mergeCell ref="B10:F10"/>
    <mergeCell ref="C7:D7"/>
    <mergeCell ref="B7:B8"/>
    <mergeCell ref="E7:F7"/>
    <mergeCell ref="C8:D8"/>
    <mergeCell ref="E8:F8"/>
    <mergeCell ref="B70:B71"/>
    <mergeCell ref="C70:F70"/>
    <mergeCell ref="G70:J70"/>
    <mergeCell ref="C83:D83"/>
    <mergeCell ref="E83:F83"/>
    <mergeCell ref="G83:H83"/>
    <mergeCell ref="I83:J83"/>
    <mergeCell ref="B82:B83"/>
    <mergeCell ref="C82:F82"/>
    <mergeCell ref="G82:J82"/>
    <mergeCell ref="K83:L83"/>
    <mergeCell ref="M83:N83"/>
    <mergeCell ref="B90:B91"/>
    <mergeCell ref="C90:F90"/>
    <mergeCell ref="B89:Z89"/>
    <mergeCell ref="G90:J90"/>
    <mergeCell ref="K90:N90"/>
    <mergeCell ref="O90:R90"/>
    <mergeCell ref="S90:V90"/>
    <mergeCell ref="E91:F91"/>
    <mergeCell ref="B11:F11"/>
    <mergeCell ref="B50:F50"/>
    <mergeCell ref="B51:F51"/>
    <mergeCell ref="B80:Z80"/>
    <mergeCell ref="B81:Z81"/>
    <mergeCell ref="B68:Z68"/>
    <mergeCell ref="B69:Z69"/>
    <mergeCell ref="U71:V71"/>
    <mergeCell ref="W71:X71"/>
    <mergeCell ref="Y71:Z7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D483"/>
  <sheetViews>
    <sheetView zoomScale="80" zoomScaleNormal="80" zoomScalePageLayoutView="0" workbookViewId="0" topLeftCell="A67">
      <selection activeCell="B5" sqref="B5:F5"/>
    </sheetView>
  </sheetViews>
  <sheetFormatPr defaultColWidth="9.140625" defaultRowHeight="12.75"/>
  <cols>
    <col min="1" max="1" width="1.7109375" style="2" customWidth="1"/>
    <col min="2" max="2" width="25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2" t="s">
        <v>32</v>
      </c>
      <c r="C2" s="193"/>
      <c r="D2" s="193"/>
      <c r="E2" s="193"/>
      <c r="F2" s="19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120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27</v>
      </c>
      <c r="D8" s="184"/>
      <c r="E8" s="183">
        <v>27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6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19" t="s">
        <v>1</v>
      </c>
      <c r="C13" s="97">
        <v>7</v>
      </c>
      <c r="D13" s="20">
        <f>C13/C17</f>
        <v>0.25925925925925924</v>
      </c>
      <c r="E13" s="17">
        <v>6</v>
      </c>
      <c r="F13" s="20">
        <f>E13/E17</f>
        <v>0.2222222222222222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19" t="s">
        <v>2</v>
      </c>
      <c r="C14" s="97">
        <v>20</v>
      </c>
      <c r="D14" s="20">
        <f>C14/C17</f>
        <v>0.7407407407407407</v>
      </c>
      <c r="E14" s="17">
        <v>21</v>
      </c>
      <c r="F14" s="20">
        <f>E14/E17</f>
        <v>0.7777777777777778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19" t="s">
        <v>3</v>
      </c>
      <c r="C15" s="9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7" t="s">
        <v>57</v>
      </c>
      <c r="C16" s="98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47" t="s">
        <v>4</v>
      </c>
      <c r="C17" s="99">
        <f>SUM(C13:C16)</f>
        <v>27</v>
      </c>
      <c r="D17" s="49">
        <f>SUM(D13:D16)</f>
        <v>1</v>
      </c>
      <c r="E17" s="48">
        <f>SUM(E13:E16)</f>
        <v>27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3" t="s">
        <v>5</v>
      </c>
      <c r="C18" s="100">
        <v>22</v>
      </c>
      <c r="D18" s="25">
        <f>C18/C22</f>
        <v>0.8148148148148148</v>
      </c>
      <c r="E18" s="24">
        <v>27</v>
      </c>
      <c r="F18" s="25">
        <f>E18/E22</f>
        <v>1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19" t="s">
        <v>6</v>
      </c>
      <c r="C19" s="97">
        <v>1</v>
      </c>
      <c r="D19" s="20">
        <f>C19/C22</f>
        <v>0.037037037037037035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19" t="s">
        <v>7</v>
      </c>
      <c r="C20" s="97">
        <v>3</v>
      </c>
      <c r="D20" s="20">
        <f>C20/C22</f>
        <v>0.1111111111111111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7" t="s">
        <v>57</v>
      </c>
      <c r="C21" s="98">
        <v>1</v>
      </c>
      <c r="D21" s="21">
        <f>C21/C22</f>
        <v>0.037037037037037035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47" t="s">
        <v>4</v>
      </c>
      <c r="C22" s="99">
        <f>SUM(C18:C21)</f>
        <v>27</v>
      </c>
      <c r="D22" s="49">
        <f>SUM(D18:D21)</f>
        <v>1</v>
      </c>
      <c r="E22" s="48">
        <f>SUM(E18:E21)</f>
        <v>27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100">
        <v>0</v>
      </c>
      <c r="D23" s="25">
        <f aca="true" t="shared" si="0" ref="D23:D31">C23/$C$32</f>
        <v>0</v>
      </c>
      <c r="E23" s="100">
        <v>1</v>
      </c>
      <c r="F23" s="25">
        <f>E23/$E$32</f>
        <v>0.037037037037037035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7">
        <v>7</v>
      </c>
      <c r="D24" s="20">
        <f t="shared" si="0"/>
        <v>0.25925925925925924</v>
      </c>
      <c r="E24" s="97">
        <v>5</v>
      </c>
      <c r="F24" s="20">
        <f aca="true" t="shared" si="1" ref="F24:F31">E24/$E$32</f>
        <v>0.18518518518518517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7">
        <v>2</v>
      </c>
      <c r="D25" s="20">
        <f t="shared" si="0"/>
        <v>0.07407407407407407</v>
      </c>
      <c r="E25" s="97">
        <v>2</v>
      </c>
      <c r="F25" s="20">
        <f t="shared" si="1"/>
        <v>0.07407407407407407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7">
        <v>10</v>
      </c>
      <c r="D26" s="20">
        <f t="shared" si="0"/>
        <v>0.37037037037037035</v>
      </c>
      <c r="E26" s="97">
        <v>2</v>
      </c>
      <c r="F26" s="20">
        <f t="shared" si="1"/>
        <v>0.07407407407407407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7">
        <v>0</v>
      </c>
      <c r="D27" s="20">
        <f t="shared" si="0"/>
        <v>0</v>
      </c>
      <c r="E27" s="97">
        <v>1</v>
      </c>
      <c r="F27" s="20">
        <f t="shared" si="1"/>
        <v>0.037037037037037035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7">
        <v>2</v>
      </c>
      <c r="D28" s="20">
        <f t="shared" si="0"/>
        <v>0.07407407407407407</v>
      </c>
      <c r="E28" s="97">
        <v>0</v>
      </c>
      <c r="F28" s="20">
        <f t="shared" si="1"/>
        <v>0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7">
        <v>3</v>
      </c>
      <c r="D29" s="20">
        <f t="shared" si="0"/>
        <v>0.1111111111111111</v>
      </c>
      <c r="E29" s="97">
        <v>0</v>
      </c>
      <c r="F29" s="20">
        <f t="shared" si="1"/>
        <v>0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7">
        <v>2</v>
      </c>
      <c r="D30" s="20">
        <f t="shared" si="0"/>
        <v>0.07407407407407407</v>
      </c>
      <c r="E30" s="97">
        <v>16</v>
      </c>
      <c r="F30" s="20">
        <f t="shared" si="1"/>
        <v>0.5925925925925926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8">
        <v>1</v>
      </c>
      <c r="D31" s="21">
        <f t="shared" si="0"/>
        <v>0.037037037037037035</v>
      </c>
      <c r="E31" s="98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47" t="s">
        <v>4</v>
      </c>
      <c r="C32" s="99">
        <f>SUM(C23:C31)</f>
        <v>27</v>
      </c>
      <c r="D32" s="49">
        <f>SUM(D23:D31)</f>
        <v>1</v>
      </c>
      <c r="E32" s="99">
        <f>SUM(E23:E31)</f>
        <v>27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3" t="s">
        <v>37</v>
      </c>
      <c r="C33" s="100">
        <v>26</v>
      </c>
      <c r="D33" s="25">
        <f>C33/C36</f>
        <v>0.9629629629629629</v>
      </c>
      <c r="E33" s="24">
        <v>24</v>
      </c>
      <c r="F33" s="25">
        <f>E33/E36</f>
        <v>0.8888888888888888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19" t="s">
        <v>38</v>
      </c>
      <c r="C34" s="97">
        <v>0</v>
      </c>
      <c r="D34" s="20">
        <f>C34/C36</f>
        <v>0</v>
      </c>
      <c r="E34" s="17">
        <v>2</v>
      </c>
      <c r="F34" s="20">
        <f>E34/E36</f>
        <v>0.07407407407407407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7" t="s">
        <v>57</v>
      </c>
      <c r="C35" s="98">
        <v>1</v>
      </c>
      <c r="D35" s="21">
        <f>C35/C36</f>
        <v>0.037037037037037035</v>
      </c>
      <c r="E35" s="10">
        <v>1</v>
      </c>
      <c r="F35" s="21">
        <f>E35/E36</f>
        <v>0.037037037037037035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47" t="s">
        <v>4</v>
      </c>
      <c r="C36" s="99">
        <f>SUM(C33:C35)</f>
        <v>27</v>
      </c>
      <c r="D36" s="49">
        <f>SUM(D33:D35)</f>
        <v>1</v>
      </c>
      <c r="E36" s="48">
        <f>SUM(E33:E35)</f>
        <v>27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8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43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1" customHeight="1">
      <c r="B41" s="19" t="s">
        <v>45</v>
      </c>
      <c r="C41" s="97">
        <v>4</v>
      </c>
      <c r="D41" s="20">
        <f aca="true" t="shared" si="2" ref="D41:D47">C41/$C$48</f>
        <v>0.14814814814814814</v>
      </c>
      <c r="E41" s="97">
        <v>0</v>
      </c>
      <c r="F41" s="20">
        <f>E41/$E$48</f>
        <v>0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19" t="s">
        <v>46</v>
      </c>
      <c r="C42" s="97">
        <v>10</v>
      </c>
      <c r="D42" s="20">
        <f t="shared" si="2"/>
        <v>0.37037037037037035</v>
      </c>
      <c r="E42" s="97">
        <v>0</v>
      </c>
      <c r="F42" s="20">
        <f aca="true" t="shared" si="3" ref="F42:F47">E42/$E$48</f>
        <v>0</v>
      </c>
      <c r="H42" s="9"/>
      <c r="J42" s="31"/>
      <c r="K42" s="66"/>
      <c r="L42" s="31"/>
      <c r="M42" s="40"/>
      <c r="N42" s="41"/>
    </row>
    <row r="43" spans="2:14" s="7" customFormat="1" ht="21" customHeight="1">
      <c r="B43" s="19" t="s">
        <v>47</v>
      </c>
      <c r="C43" s="97">
        <v>1</v>
      </c>
      <c r="D43" s="20">
        <f t="shared" si="2"/>
        <v>0.037037037037037035</v>
      </c>
      <c r="E43" s="97">
        <v>21</v>
      </c>
      <c r="F43" s="20">
        <f t="shared" si="3"/>
        <v>0.7777777777777778</v>
      </c>
      <c r="H43" s="9"/>
      <c r="J43" s="31"/>
      <c r="K43" s="66"/>
      <c r="L43" s="31"/>
      <c r="M43" s="40"/>
      <c r="N43" s="41"/>
    </row>
    <row r="44" spans="2:14" s="7" customFormat="1" ht="21" customHeight="1">
      <c r="B44" s="19" t="s">
        <v>28</v>
      </c>
      <c r="C44" s="97">
        <v>9</v>
      </c>
      <c r="D44" s="20">
        <f t="shared" si="2"/>
        <v>0.3333333333333333</v>
      </c>
      <c r="E44" s="97">
        <v>0</v>
      </c>
      <c r="F44" s="20">
        <f t="shared" si="3"/>
        <v>0</v>
      </c>
      <c r="H44" s="9"/>
      <c r="J44" s="31"/>
      <c r="K44" s="66"/>
      <c r="L44" s="31"/>
      <c r="M44" s="40"/>
      <c r="N44" s="41"/>
    </row>
    <row r="45" spans="2:14" s="7" customFormat="1" ht="21" customHeight="1">
      <c r="B45" s="19" t="s">
        <v>48</v>
      </c>
      <c r="C45" s="97">
        <v>1</v>
      </c>
      <c r="D45" s="20">
        <f t="shared" si="2"/>
        <v>0.037037037037037035</v>
      </c>
      <c r="E45" s="97">
        <v>6</v>
      </c>
      <c r="F45" s="20">
        <f t="shared" si="3"/>
        <v>0.2222222222222222</v>
      </c>
      <c r="H45" s="9"/>
      <c r="J45" s="31"/>
      <c r="K45" s="66"/>
      <c r="L45" s="31"/>
      <c r="M45" s="40"/>
      <c r="N45" s="41"/>
    </row>
    <row r="46" spans="2:14" s="7" customFormat="1" ht="21" customHeight="1">
      <c r="B46" s="19" t="s">
        <v>93</v>
      </c>
      <c r="C46" s="97">
        <v>1</v>
      </c>
      <c r="D46" s="20">
        <f t="shared" si="2"/>
        <v>0.037037037037037035</v>
      </c>
      <c r="E46" s="97">
        <v>0</v>
      </c>
      <c r="F46" s="20">
        <f t="shared" si="3"/>
        <v>0</v>
      </c>
      <c r="H46" s="9"/>
      <c r="J46" s="31"/>
      <c r="K46" s="66"/>
      <c r="L46" s="31"/>
      <c r="M46" s="40"/>
      <c r="N46" s="41"/>
    </row>
    <row r="47" spans="2:14" s="7" customFormat="1" ht="21" customHeight="1" thickBot="1">
      <c r="B47" s="57" t="s">
        <v>49</v>
      </c>
      <c r="C47" s="98">
        <v>1</v>
      </c>
      <c r="D47" s="21">
        <f t="shared" si="2"/>
        <v>0.037037037037037035</v>
      </c>
      <c r="E47" s="98">
        <v>0</v>
      </c>
      <c r="F47" s="21">
        <f t="shared" si="3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47" t="s">
        <v>4</v>
      </c>
      <c r="C48" s="99">
        <f>SUM(C41:C47)</f>
        <v>27</v>
      </c>
      <c r="D48" s="49">
        <f>SUM(D41:D47)</f>
        <v>0.9999999999999998</v>
      </c>
      <c r="E48" s="99">
        <f>SUM(E41:E47)</f>
        <v>27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8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3" t="s">
        <v>10</v>
      </c>
      <c r="C50" s="164"/>
      <c r="D50" s="164"/>
      <c r="E50" s="164"/>
      <c r="F50" s="165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66" t="s">
        <v>29</v>
      </c>
      <c r="C51" s="168"/>
      <c r="D51" s="168"/>
      <c r="E51" s="168"/>
      <c r="F51" s="169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6"/>
      <c r="C52" s="156" t="s">
        <v>115</v>
      </c>
      <c r="D52" s="155"/>
      <c r="E52" s="156" t="s">
        <v>118</v>
      </c>
      <c r="F52" s="155"/>
      <c r="H52" s="9"/>
      <c r="J52" s="31"/>
      <c r="K52" s="66"/>
      <c r="L52" s="31"/>
      <c r="M52" s="40"/>
      <c r="N52" s="41"/>
    </row>
    <row r="53" spans="2:14" s="7" customFormat="1" ht="21" customHeight="1">
      <c r="B53" s="19" t="s">
        <v>11</v>
      </c>
      <c r="C53" s="97">
        <v>17</v>
      </c>
      <c r="D53" s="20">
        <f>C53/C56</f>
        <v>0.6296296296296297</v>
      </c>
      <c r="E53" s="17">
        <v>15</v>
      </c>
      <c r="F53" s="20">
        <f>E53/E56</f>
        <v>0.5555555555555556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19" t="s">
        <v>12</v>
      </c>
      <c r="C54" s="97">
        <v>10</v>
      </c>
      <c r="D54" s="20">
        <f>C54/C56</f>
        <v>0.37037037037037035</v>
      </c>
      <c r="E54" s="17">
        <v>12</v>
      </c>
      <c r="F54" s="20">
        <f>E54/E56</f>
        <v>0.4444444444444444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7" t="s">
        <v>57</v>
      </c>
      <c r="C55" s="98">
        <v>0</v>
      </c>
      <c r="D55" s="21">
        <f>C55/C56</f>
        <v>0</v>
      </c>
      <c r="E55" s="10">
        <v>0</v>
      </c>
      <c r="F55" s="21">
        <f>E55/E56</f>
        <v>0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47" t="s">
        <v>4</v>
      </c>
      <c r="C56" s="99">
        <f>SUM(C53:C55)</f>
        <v>27</v>
      </c>
      <c r="D56" s="49">
        <f>SUM(D53:D55)</f>
        <v>1</v>
      </c>
      <c r="E56" s="48">
        <f>SUM(E53:E55)</f>
        <v>27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8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3" t="s">
        <v>60</v>
      </c>
      <c r="C58" s="164"/>
      <c r="D58" s="164"/>
      <c r="E58" s="164"/>
      <c r="F58" s="165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66" t="s">
        <v>61</v>
      </c>
      <c r="C59" s="168"/>
      <c r="D59" s="168"/>
      <c r="E59" s="168"/>
      <c r="F59" s="169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1"/>
      <c r="C60" s="156" t="s">
        <v>115</v>
      </c>
      <c r="D60" s="155"/>
      <c r="E60" s="156" t="s">
        <v>118</v>
      </c>
      <c r="F60" s="155"/>
      <c r="H60" s="9"/>
      <c r="J60" s="31"/>
      <c r="K60" s="66"/>
      <c r="L60" s="31"/>
      <c r="M60" s="40"/>
      <c r="N60" s="41"/>
    </row>
    <row r="61" spans="2:14" s="7" customFormat="1" ht="21" customHeight="1">
      <c r="B61" s="23" t="s">
        <v>14</v>
      </c>
      <c r="C61" s="100">
        <v>3</v>
      </c>
      <c r="D61" s="25">
        <f>C61/C66</f>
        <v>0.1111111111111111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19" t="s">
        <v>15</v>
      </c>
      <c r="C62" s="97">
        <v>4</v>
      </c>
      <c r="D62" s="20">
        <f>C62/C66</f>
        <v>0.14814814814814814</v>
      </c>
      <c r="E62" s="17">
        <v>2</v>
      </c>
      <c r="F62" s="20">
        <f>E62/E66</f>
        <v>0.07407407407407407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19" t="s">
        <v>62</v>
      </c>
      <c r="C63" s="97">
        <v>4</v>
      </c>
      <c r="D63" s="20">
        <f>C63/C66</f>
        <v>0.14814814814814814</v>
      </c>
      <c r="E63" s="17">
        <v>23</v>
      </c>
      <c r="F63" s="20">
        <f>E63/E66</f>
        <v>0.8518518518518519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19" t="s">
        <v>17</v>
      </c>
      <c r="C64" s="97">
        <v>6</v>
      </c>
      <c r="D64" s="20">
        <f>C64/C66</f>
        <v>0.2222222222222222</v>
      </c>
      <c r="E64" s="17">
        <v>1</v>
      </c>
      <c r="F64" s="20">
        <f>E64/E66</f>
        <v>0.037037037037037035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7" t="s">
        <v>57</v>
      </c>
      <c r="C65" s="98">
        <v>10</v>
      </c>
      <c r="D65" s="21">
        <f>C65/C66</f>
        <v>0.37037037037037035</v>
      </c>
      <c r="E65" s="10">
        <v>1</v>
      </c>
      <c r="F65" s="21">
        <f>E65/E66</f>
        <v>0.037037037037037035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47" t="s">
        <v>4</v>
      </c>
      <c r="C66" s="99">
        <f>SUM(C61:C65)</f>
        <v>27</v>
      </c>
      <c r="D66" s="49">
        <f>SUM(D61:D65)</f>
        <v>0.9999999999999999</v>
      </c>
      <c r="E66" s="48">
        <f>SUM(E61:E65)</f>
        <v>27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8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3" t="s">
        <v>63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</row>
    <row r="69" spans="2:26" s="7" customFormat="1" ht="21" customHeight="1" thickBot="1">
      <c r="B69" s="166" t="s">
        <v>64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9"/>
    </row>
    <row r="70" spans="2:26" s="7" customFormat="1" ht="21" customHeight="1" thickBot="1">
      <c r="B70" s="170"/>
      <c r="C70" s="158" t="s">
        <v>14</v>
      </c>
      <c r="D70" s="159"/>
      <c r="E70" s="159"/>
      <c r="F70" s="160"/>
      <c r="G70" s="159" t="s">
        <v>15</v>
      </c>
      <c r="H70" s="159"/>
      <c r="I70" s="159"/>
      <c r="J70" s="159"/>
      <c r="K70" s="158" t="s">
        <v>16</v>
      </c>
      <c r="L70" s="159"/>
      <c r="M70" s="159"/>
      <c r="N70" s="160"/>
      <c r="O70" s="159" t="s">
        <v>17</v>
      </c>
      <c r="P70" s="159"/>
      <c r="Q70" s="159"/>
      <c r="R70" s="159"/>
      <c r="S70" s="158" t="s">
        <v>57</v>
      </c>
      <c r="T70" s="159"/>
      <c r="U70" s="159"/>
      <c r="V70" s="160"/>
      <c r="W70" s="161" t="s">
        <v>4</v>
      </c>
      <c r="X70" s="161"/>
      <c r="Y70" s="161"/>
      <c r="Z70" s="162"/>
    </row>
    <row r="71" spans="2:26" s="7" customFormat="1" ht="21" customHeight="1" thickBot="1">
      <c r="B71" s="171"/>
      <c r="C71" s="156" t="s">
        <v>115</v>
      </c>
      <c r="D71" s="157"/>
      <c r="E71" s="154" t="s">
        <v>118</v>
      </c>
      <c r="F71" s="155"/>
      <c r="G71" s="156" t="s">
        <v>115</v>
      </c>
      <c r="H71" s="157"/>
      <c r="I71" s="154" t="s">
        <v>118</v>
      </c>
      <c r="J71" s="155"/>
      <c r="K71" s="156" t="s">
        <v>115</v>
      </c>
      <c r="L71" s="157"/>
      <c r="M71" s="154" t="s">
        <v>118</v>
      </c>
      <c r="N71" s="155"/>
      <c r="O71" s="156" t="s">
        <v>115</v>
      </c>
      <c r="P71" s="157"/>
      <c r="Q71" s="154" t="s">
        <v>118</v>
      </c>
      <c r="R71" s="155"/>
      <c r="S71" s="156" t="s">
        <v>115</v>
      </c>
      <c r="T71" s="157"/>
      <c r="U71" s="154" t="s">
        <v>118</v>
      </c>
      <c r="V71" s="155"/>
      <c r="W71" s="156" t="s">
        <v>115</v>
      </c>
      <c r="X71" s="157"/>
      <c r="Y71" s="154" t="s">
        <v>118</v>
      </c>
      <c r="Z71" s="155"/>
    </row>
    <row r="72" spans="2:30" s="7" customFormat="1" ht="28.5" customHeight="1">
      <c r="B72" s="22" t="s">
        <v>22</v>
      </c>
      <c r="C72" s="111">
        <v>0</v>
      </c>
      <c r="D72" s="56">
        <f aca="true" t="shared" si="4" ref="D72:D78">C72/W72</f>
        <v>0</v>
      </c>
      <c r="E72" s="55">
        <v>0</v>
      </c>
      <c r="F72" s="108">
        <f aca="true" t="shared" si="5" ref="F72:F78">E72/Y72</f>
        <v>0</v>
      </c>
      <c r="G72" s="55">
        <v>4</v>
      </c>
      <c r="H72" s="56">
        <f aca="true" t="shared" si="6" ref="H72:H78">G72/W72</f>
        <v>0.14814814814814814</v>
      </c>
      <c r="I72" s="55">
        <v>0</v>
      </c>
      <c r="J72" s="15">
        <f aca="true" t="shared" si="7" ref="J72:J78">I72/Y72</f>
        <v>0</v>
      </c>
      <c r="K72" s="55">
        <v>9</v>
      </c>
      <c r="L72" s="56">
        <f aca="true" t="shared" si="8" ref="L72:L78">K72/W72</f>
        <v>0.3333333333333333</v>
      </c>
      <c r="M72" s="55">
        <v>21</v>
      </c>
      <c r="N72" s="108">
        <f aca="true" t="shared" si="9" ref="N72:N78">M72/Y72</f>
        <v>0.7777777777777778</v>
      </c>
      <c r="O72" s="55">
        <v>14</v>
      </c>
      <c r="P72" s="56">
        <f aca="true" t="shared" si="10" ref="P72:P78">O72/W72</f>
        <v>0.5185185185185185</v>
      </c>
      <c r="Q72" s="55">
        <v>6</v>
      </c>
      <c r="R72" s="15">
        <f aca="true" t="shared" si="11" ref="R72:R78">Q72/Y72</f>
        <v>0.2222222222222222</v>
      </c>
      <c r="S72" s="107">
        <v>0</v>
      </c>
      <c r="T72" s="15">
        <f aca="true" t="shared" si="12" ref="T72:T78">S72/W72</f>
        <v>0</v>
      </c>
      <c r="U72" s="120">
        <v>0</v>
      </c>
      <c r="V72" s="108">
        <f aca="true" t="shared" si="13" ref="V72:V78">U72/Y72</f>
        <v>0</v>
      </c>
      <c r="W72" s="74">
        <f aca="true" t="shared" si="14" ref="W72:W78">O72+K72+G72+C72+S72</f>
        <v>27</v>
      </c>
      <c r="X72" s="75">
        <f aca="true" t="shared" si="15" ref="X72:X78">D72+H72+L72+P72+T72</f>
        <v>1</v>
      </c>
      <c r="Y72" s="119">
        <f aca="true" t="shared" si="16" ref="Y72:Y78">Q72+M72+I72+E72+U72</f>
        <v>27</v>
      </c>
      <c r="Z72" s="45">
        <f aca="true" t="shared" si="17" ref="Z72:Z78">F72+J72+N72+R72+V72</f>
        <v>1</v>
      </c>
      <c r="AA72" s="14"/>
      <c r="AB72" s="14"/>
      <c r="AC72" s="14"/>
      <c r="AD72" s="12"/>
    </row>
    <row r="73" spans="2:30" s="7" customFormat="1" ht="28.5" customHeight="1">
      <c r="B73" s="22" t="s">
        <v>18</v>
      </c>
      <c r="C73" s="111">
        <v>0</v>
      </c>
      <c r="D73" s="56">
        <f t="shared" si="4"/>
        <v>0</v>
      </c>
      <c r="E73" s="55">
        <v>0</v>
      </c>
      <c r="F73" s="108">
        <f t="shared" si="5"/>
        <v>0</v>
      </c>
      <c r="G73" s="55">
        <v>2</v>
      </c>
      <c r="H73" s="56">
        <f t="shared" si="6"/>
        <v>0.07407407407407407</v>
      </c>
      <c r="I73" s="55">
        <v>0</v>
      </c>
      <c r="J73" s="15">
        <f t="shared" si="7"/>
        <v>0</v>
      </c>
      <c r="K73" s="55">
        <v>3</v>
      </c>
      <c r="L73" s="56">
        <f t="shared" si="8"/>
        <v>0.1111111111111111</v>
      </c>
      <c r="M73" s="55">
        <v>21</v>
      </c>
      <c r="N73" s="108">
        <f t="shared" si="9"/>
        <v>0.7777777777777778</v>
      </c>
      <c r="O73" s="55">
        <v>22</v>
      </c>
      <c r="P73" s="56">
        <f t="shared" si="10"/>
        <v>0.8148148148148148</v>
      </c>
      <c r="Q73" s="55">
        <v>6</v>
      </c>
      <c r="R73" s="15">
        <f t="shared" si="11"/>
        <v>0.2222222222222222</v>
      </c>
      <c r="S73" s="107">
        <v>0</v>
      </c>
      <c r="T73" s="15">
        <f t="shared" si="12"/>
        <v>0</v>
      </c>
      <c r="U73" s="70">
        <v>0</v>
      </c>
      <c r="V73" s="108">
        <f t="shared" si="13"/>
        <v>0</v>
      </c>
      <c r="W73" s="74">
        <f t="shared" si="14"/>
        <v>27</v>
      </c>
      <c r="X73" s="75">
        <f t="shared" si="15"/>
        <v>1</v>
      </c>
      <c r="Y73" s="69">
        <f t="shared" si="16"/>
        <v>27</v>
      </c>
      <c r="Z73" s="45">
        <f t="shared" si="17"/>
        <v>1</v>
      </c>
      <c r="AA73" s="14"/>
      <c r="AB73" s="14"/>
      <c r="AC73" s="14"/>
      <c r="AD73" s="12"/>
    </row>
    <row r="74" spans="2:30" s="7" customFormat="1" ht="28.5" customHeight="1">
      <c r="B74" s="22" t="s">
        <v>19</v>
      </c>
      <c r="C74" s="111">
        <v>0</v>
      </c>
      <c r="D74" s="56">
        <f t="shared" si="4"/>
        <v>0</v>
      </c>
      <c r="E74" s="55">
        <v>0</v>
      </c>
      <c r="F74" s="108">
        <f t="shared" si="5"/>
        <v>0</v>
      </c>
      <c r="G74" s="55">
        <v>2</v>
      </c>
      <c r="H74" s="56">
        <f t="shared" si="6"/>
        <v>0.07407407407407407</v>
      </c>
      <c r="I74" s="55">
        <v>0</v>
      </c>
      <c r="J74" s="15">
        <f t="shared" si="7"/>
        <v>0</v>
      </c>
      <c r="K74" s="55">
        <v>7</v>
      </c>
      <c r="L74" s="56">
        <f t="shared" si="8"/>
        <v>0.25925925925925924</v>
      </c>
      <c r="M74" s="55">
        <v>18</v>
      </c>
      <c r="N74" s="108">
        <f t="shared" si="9"/>
        <v>0.6666666666666666</v>
      </c>
      <c r="O74" s="55">
        <v>18</v>
      </c>
      <c r="P74" s="56">
        <f t="shared" si="10"/>
        <v>0.6666666666666666</v>
      </c>
      <c r="Q74" s="55">
        <v>9</v>
      </c>
      <c r="R74" s="15">
        <f t="shared" si="11"/>
        <v>0.3333333333333333</v>
      </c>
      <c r="S74" s="107">
        <v>0</v>
      </c>
      <c r="T74" s="15">
        <f t="shared" si="12"/>
        <v>0</v>
      </c>
      <c r="U74" s="70">
        <v>0</v>
      </c>
      <c r="V74" s="108">
        <f t="shared" si="13"/>
        <v>0</v>
      </c>
      <c r="W74" s="74">
        <f t="shared" si="14"/>
        <v>27</v>
      </c>
      <c r="X74" s="75">
        <f t="shared" si="15"/>
        <v>1</v>
      </c>
      <c r="Y74" s="69">
        <f t="shared" si="16"/>
        <v>27</v>
      </c>
      <c r="Z74" s="45">
        <f t="shared" si="17"/>
        <v>1</v>
      </c>
      <c r="AA74" s="14"/>
      <c r="AB74" s="14"/>
      <c r="AC74" s="14"/>
      <c r="AD74" s="12"/>
    </row>
    <row r="75" spans="2:30" s="7" customFormat="1" ht="28.5" customHeight="1">
      <c r="B75" s="22" t="s">
        <v>65</v>
      </c>
      <c r="C75" s="111">
        <v>0</v>
      </c>
      <c r="D75" s="56">
        <f t="shared" si="4"/>
        <v>0</v>
      </c>
      <c r="E75" s="55">
        <v>0</v>
      </c>
      <c r="F75" s="108">
        <f t="shared" si="5"/>
        <v>0</v>
      </c>
      <c r="G75" s="55">
        <v>2</v>
      </c>
      <c r="H75" s="56">
        <f t="shared" si="6"/>
        <v>0.07407407407407407</v>
      </c>
      <c r="I75" s="55">
        <v>0</v>
      </c>
      <c r="J75" s="15">
        <f t="shared" si="7"/>
        <v>0</v>
      </c>
      <c r="K75" s="55">
        <v>5</v>
      </c>
      <c r="L75" s="56">
        <f t="shared" si="8"/>
        <v>0.18518518518518517</v>
      </c>
      <c r="M75" s="55">
        <v>15</v>
      </c>
      <c r="N75" s="108">
        <f t="shared" si="9"/>
        <v>0.5555555555555556</v>
      </c>
      <c r="O75" s="55">
        <v>18</v>
      </c>
      <c r="P75" s="56">
        <f t="shared" si="10"/>
        <v>0.6666666666666666</v>
      </c>
      <c r="Q75" s="55">
        <v>12</v>
      </c>
      <c r="R75" s="15">
        <f t="shared" si="11"/>
        <v>0.4444444444444444</v>
      </c>
      <c r="S75" s="107">
        <v>2</v>
      </c>
      <c r="T75" s="15">
        <f t="shared" si="12"/>
        <v>0.07407407407407407</v>
      </c>
      <c r="U75" s="70">
        <v>0</v>
      </c>
      <c r="V75" s="108">
        <f t="shared" si="13"/>
        <v>0</v>
      </c>
      <c r="W75" s="74">
        <f t="shared" si="14"/>
        <v>27</v>
      </c>
      <c r="X75" s="75">
        <f t="shared" si="15"/>
        <v>0.9999999999999999</v>
      </c>
      <c r="Y75" s="69">
        <f t="shared" si="16"/>
        <v>27</v>
      </c>
      <c r="Z75" s="45">
        <f t="shared" si="17"/>
        <v>1</v>
      </c>
      <c r="AA75" s="14"/>
      <c r="AB75" s="14"/>
      <c r="AC75" s="14"/>
      <c r="AD75" s="12"/>
    </row>
    <row r="76" spans="2:30" s="7" customFormat="1" ht="28.5" customHeight="1">
      <c r="B76" s="22" t="s">
        <v>66</v>
      </c>
      <c r="C76" s="111">
        <v>2</v>
      </c>
      <c r="D76" s="56">
        <f t="shared" si="4"/>
        <v>0.07407407407407407</v>
      </c>
      <c r="E76" s="55">
        <v>0</v>
      </c>
      <c r="F76" s="108">
        <f t="shared" si="5"/>
        <v>0</v>
      </c>
      <c r="G76" s="55">
        <v>3</v>
      </c>
      <c r="H76" s="56">
        <f t="shared" si="6"/>
        <v>0.1111111111111111</v>
      </c>
      <c r="I76" s="55">
        <v>2</v>
      </c>
      <c r="J76" s="15">
        <f t="shared" si="7"/>
        <v>0.07407407407407407</v>
      </c>
      <c r="K76" s="55">
        <v>5</v>
      </c>
      <c r="L76" s="56">
        <f t="shared" si="8"/>
        <v>0.18518518518518517</v>
      </c>
      <c r="M76" s="55">
        <v>20</v>
      </c>
      <c r="N76" s="108">
        <f t="shared" si="9"/>
        <v>0.7407407407407407</v>
      </c>
      <c r="O76" s="55">
        <v>17</v>
      </c>
      <c r="P76" s="56">
        <f t="shared" si="10"/>
        <v>0.6296296296296297</v>
      </c>
      <c r="Q76" s="55">
        <v>5</v>
      </c>
      <c r="R76" s="15">
        <f t="shared" si="11"/>
        <v>0.18518518518518517</v>
      </c>
      <c r="S76" s="107">
        <v>0</v>
      </c>
      <c r="T76" s="15">
        <f t="shared" si="12"/>
        <v>0</v>
      </c>
      <c r="U76" s="70">
        <v>0</v>
      </c>
      <c r="V76" s="108">
        <f t="shared" si="13"/>
        <v>0</v>
      </c>
      <c r="W76" s="74">
        <f t="shared" si="14"/>
        <v>27</v>
      </c>
      <c r="X76" s="75">
        <f t="shared" si="15"/>
        <v>1</v>
      </c>
      <c r="Y76" s="69">
        <f t="shared" si="16"/>
        <v>27</v>
      </c>
      <c r="Z76" s="45">
        <f t="shared" si="17"/>
        <v>1</v>
      </c>
      <c r="AA76" s="14"/>
      <c r="AB76" s="14"/>
      <c r="AC76" s="14"/>
      <c r="AD76" s="12"/>
    </row>
    <row r="77" spans="2:30" s="7" customFormat="1" ht="28.5" customHeight="1">
      <c r="B77" s="22" t="s">
        <v>67</v>
      </c>
      <c r="C77" s="111">
        <v>0</v>
      </c>
      <c r="D77" s="56">
        <f t="shared" si="4"/>
        <v>0</v>
      </c>
      <c r="E77" s="55">
        <v>0</v>
      </c>
      <c r="F77" s="108">
        <f t="shared" si="5"/>
        <v>0</v>
      </c>
      <c r="G77" s="55">
        <v>6</v>
      </c>
      <c r="H77" s="56">
        <f t="shared" si="6"/>
        <v>0.21428571428571427</v>
      </c>
      <c r="I77" s="55">
        <v>9</v>
      </c>
      <c r="J77" s="15">
        <f t="shared" si="7"/>
        <v>0.3333333333333333</v>
      </c>
      <c r="K77" s="55">
        <v>5</v>
      </c>
      <c r="L77" s="56">
        <f t="shared" si="8"/>
        <v>0.17857142857142858</v>
      </c>
      <c r="M77" s="55">
        <v>10</v>
      </c>
      <c r="N77" s="108">
        <f t="shared" si="9"/>
        <v>0.37037037037037035</v>
      </c>
      <c r="O77" s="55">
        <v>16</v>
      </c>
      <c r="P77" s="56">
        <f t="shared" si="10"/>
        <v>0.5714285714285714</v>
      </c>
      <c r="Q77" s="55">
        <v>8</v>
      </c>
      <c r="R77" s="15">
        <f t="shared" si="11"/>
        <v>0.2962962962962963</v>
      </c>
      <c r="S77" s="107">
        <v>1</v>
      </c>
      <c r="T77" s="15">
        <f t="shared" si="12"/>
        <v>0.03571428571428571</v>
      </c>
      <c r="U77" s="70">
        <v>0</v>
      </c>
      <c r="V77" s="108">
        <f t="shared" si="13"/>
        <v>0</v>
      </c>
      <c r="W77" s="74">
        <f t="shared" si="14"/>
        <v>28</v>
      </c>
      <c r="X77" s="75">
        <f t="shared" si="15"/>
        <v>0.9999999999999999</v>
      </c>
      <c r="Y77" s="69">
        <f t="shared" si="16"/>
        <v>27</v>
      </c>
      <c r="Z77" s="45">
        <f t="shared" si="17"/>
        <v>1</v>
      </c>
      <c r="AA77" s="13"/>
      <c r="AB77" s="13"/>
      <c r="AC77" s="13"/>
      <c r="AD77" s="12"/>
    </row>
    <row r="78" spans="2:30" s="7" customFormat="1" ht="28.5" customHeight="1" thickBot="1">
      <c r="B78" s="103" t="s">
        <v>72</v>
      </c>
      <c r="C78" s="112">
        <v>0</v>
      </c>
      <c r="D78" s="88">
        <f t="shared" si="4"/>
        <v>0</v>
      </c>
      <c r="E78" s="102">
        <v>0</v>
      </c>
      <c r="F78" s="110">
        <f t="shared" si="5"/>
        <v>0</v>
      </c>
      <c r="G78" s="102">
        <v>4</v>
      </c>
      <c r="H78" s="88">
        <f t="shared" si="6"/>
        <v>0.14814814814814814</v>
      </c>
      <c r="I78" s="102">
        <v>12</v>
      </c>
      <c r="J78" s="89">
        <f t="shared" si="7"/>
        <v>0.4444444444444444</v>
      </c>
      <c r="K78" s="102">
        <v>9</v>
      </c>
      <c r="L78" s="88">
        <f t="shared" si="8"/>
        <v>0.3333333333333333</v>
      </c>
      <c r="M78" s="102">
        <v>11</v>
      </c>
      <c r="N78" s="110">
        <f t="shared" si="9"/>
        <v>0.4074074074074074</v>
      </c>
      <c r="O78" s="102">
        <v>14</v>
      </c>
      <c r="P78" s="88">
        <f t="shared" si="10"/>
        <v>0.5185185185185185</v>
      </c>
      <c r="Q78" s="102">
        <v>4</v>
      </c>
      <c r="R78" s="89">
        <f t="shared" si="11"/>
        <v>0.14814814814814814</v>
      </c>
      <c r="S78" s="109">
        <v>0</v>
      </c>
      <c r="T78" s="89">
        <f t="shared" si="12"/>
        <v>0</v>
      </c>
      <c r="U78" s="121">
        <v>0</v>
      </c>
      <c r="V78" s="110">
        <f t="shared" si="13"/>
        <v>0</v>
      </c>
      <c r="W78" s="104">
        <f t="shared" si="14"/>
        <v>27</v>
      </c>
      <c r="X78" s="117">
        <f t="shared" si="15"/>
        <v>1</v>
      </c>
      <c r="Y78" s="78">
        <f t="shared" si="16"/>
        <v>27</v>
      </c>
      <c r="Z78" s="46">
        <f t="shared" si="17"/>
        <v>1</v>
      </c>
      <c r="AA78" s="13"/>
      <c r="AB78" s="13"/>
      <c r="AC78" s="13"/>
      <c r="AD78" s="12"/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3" t="s">
        <v>68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</row>
    <row r="81" spans="2:26" s="7" customFormat="1" ht="21" customHeight="1" thickBot="1">
      <c r="B81" s="166" t="s">
        <v>69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9"/>
    </row>
    <row r="82" spans="2:26" s="7" customFormat="1" ht="21" customHeight="1" thickBot="1">
      <c r="B82" s="170"/>
      <c r="C82" s="158" t="s">
        <v>14</v>
      </c>
      <c r="D82" s="159"/>
      <c r="E82" s="159"/>
      <c r="F82" s="160"/>
      <c r="G82" s="159" t="s">
        <v>15</v>
      </c>
      <c r="H82" s="159"/>
      <c r="I82" s="159"/>
      <c r="J82" s="159"/>
      <c r="K82" s="158" t="s">
        <v>16</v>
      </c>
      <c r="L82" s="159"/>
      <c r="M82" s="159"/>
      <c r="N82" s="160"/>
      <c r="O82" s="159" t="s">
        <v>17</v>
      </c>
      <c r="P82" s="159"/>
      <c r="Q82" s="159"/>
      <c r="R82" s="159"/>
      <c r="S82" s="158" t="s">
        <v>57</v>
      </c>
      <c r="T82" s="159"/>
      <c r="U82" s="159"/>
      <c r="V82" s="160"/>
      <c r="W82" s="161" t="s">
        <v>4</v>
      </c>
      <c r="X82" s="161"/>
      <c r="Y82" s="161"/>
      <c r="Z82" s="162"/>
    </row>
    <row r="83" spans="2:26" s="7" customFormat="1" ht="21" customHeight="1" thickBot="1">
      <c r="B83" s="171"/>
      <c r="C83" s="156" t="s">
        <v>115</v>
      </c>
      <c r="D83" s="157"/>
      <c r="E83" s="154" t="s">
        <v>118</v>
      </c>
      <c r="F83" s="155"/>
      <c r="G83" s="156" t="s">
        <v>115</v>
      </c>
      <c r="H83" s="157"/>
      <c r="I83" s="154" t="s">
        <v>118</v>
      </c>
      <c r="J83" s="155"/>
      <c r="K83" s="156" t="s">
        <v>115</v>
      </c>
      <c r="L83" s="157"/>
      <c r="M83" s="154" t="s">
        <v>118</v>
      </c>
      <c r="N83" s="155"/>
      <c r="O83" s="156" t="s">
        <v>115</v>
      </c>
      <c r="P83" s="157"/>
      <c r="Q83" s="154" t="s">
        <v>118</v>
      </c>
      <c r="R83" s="155"/>
      <c r="S83" s="156" t="s">
        <v>115</v>
      </c>
      <c r="T83" s="157"/>
      <c r="U83" s="154" t="s">
        <v>118</v>
      </c>
      <c r="V83" s="155"/>
      <c r="W83" s="156" t="s">
        <v>115</v>
      </c>
      <c r="X83" s="157"/>
      <c r="Y83" s="154" t="s">
        <v>118</v>
      </c>
      <c r="Z83" s="155"/>
    </row>
    <row r="84" spans="2:30" s="7" customFormat="1" ht="28.5" customHeight="1">
      <c r="B84" s="22" t="s">
        <v>70</v>
      </c>
      <c r="C84" s="111">
        <v>0</v>
      </c>
      <c r="D84" s="56">
        <f>C84/W84</f>
        <v>0</v>
      </c>
      <c r="E84" s="55">
        <v>0</v>
      </c>
      <c r="F84" s="108">
        <f>E84/Y84</f>
        <v>0</v>
      </c>
      <c r="G84" s="16">
        <v>3</v>
      </c>
      <c r="H84" s="56">
        <f>G84/$W$84</f>
        <v>0.1111111111111111</v>
      </c>
      <c r="I84" s="55">
        <v>0</v>
      </c>
      <c r="J84" s="15">
        <f>I84/$W$84</f>
        <v>0</v>
      </c>
      <c r="K84" s="111">
        <v>3</v>
      </c>
      <c r="L84" s="56">
        <f>K84/$W$84</f>
        <v>0.1111111111111111</v>
      </c>
      <c r="M84" s="55">
        <v>1</v>
      </c>
      <c r="N84" s="108">
        <f>M84/$W$84</f>
        <v>0.037037037037037035</v>
      </c>
      <c r="O84" s="16">
        <v>21</v>
      </c>
      <c r="P84" s="56">
        <f>O84/$W$84</f>
        <v>0.7777777777777778</v>
      </c>
      <c r="Q84" s="55">
        <v>25</v>
      </c>
      <c r="R84" s="15">
        <f>Q84/$W$84</f>
        <v>0.9259259259259259</v>
      </c>
      <c r="S84" s="107">
        <v>0</v>
      </c>
      <c r="T84" s="15">
        <f>S84/$W$84</f>
        <v>0</v>
      </c>
      <c r="U84" s="70">
        <v>1</v>
      </c>
      <c r="V84" s="108">
        <f>U84/$W$84</f>
        <v>0.037037037037037035</v>
      </c>
      <c r="W84" s="74">
        <f>O84+K84+G84+C84+S84</f>
        <v>27</v>
      </c>
      <c r="X84" s="75">
        <f>D84+H84+L84+P84+T84</f>
        <v>1</v>
      </c>
      <c r="Y84" s="69">
        <f>Q84+M84+I84+E84+U84</f>
        <v>27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>
      <c r="B85" s="22" t="s">
        <v>21</v>
      </c>
      <c r="C85" s="111">
        <v>0</v>
      </c>
      <c r="D85" s="56">
        <f>C85/W85</f>
        <v>0</v>
      </c>
      <c r="E85" s="55">
        <v>0</v>
      </c>
      <c r="F85" s="108">
        <f>E85/Y85</f>
        <v>0</v>
      </c>
      <c r="G85" s="16">
        <v>2</v>
      </c>
      <c r="H85" s="56">
        <f>G85/$W$84</f>
        <v>0.07407407407407407</v>
      </c>
      <c r="I85" s="55">
        <v>0</v>
      </c>
      <c r="J85" s="15">
        <f>I85/$W$84</f>
        <v>0</v>
      </c>
      <c r="K85" s="111">
        <v>4</v>
      </c>
      <c r="L85" s="56">
        <f>K85/$W$84</f>
        <v>0.14814814814814814</v>
      </c>
      <c r="M85" s="55">
        <v>4</v>
      </c>
      <c r="N85" s="108">
        <f>M85/$W$84</f>
        <v>0.14814814814814814</v>
      </c>
      <c r="O85" s="16">
        <v>21</v>
      </c>
      <c r="P85" s="56">
        <f>O85/$W$84</f>
        <v>0.7777777777777778</v>
      </c>
      <c r="Q85" s="55">
        <v>22</v>
      </c>
      <c r="R85" s="15">
        <f>Q85/$W$84</f>
        <v>0.8148148148148148</v>
      </c>
      <c r="S85" s="111">
        <v>0</v>
      </c>
      <c r="T85" s="15">
        <f>S85/$W$84</f>
        <v>0</v>
      </c>
      <c r="U85" s="55">
        <v>1</v>
      </c>
      <c r="V85" s="108">
        <f>U85/$W$84</f>
        <v>0.037037037037037035</v>
      </c>
      <c r="W85" s="74">
        <f>O85+K85+G85+C85+S85</f>
        <v>27</v>
      </c>
      <c r="X85" s="75">
        <f>D85+H85+L85+P85+T85</f>
        <v>1</v>
      </c>
      <c r="Y85" s="69">
        <f>Q85+M85+I85+E85+U85</f>
        <v>27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3" t="s">
        <v>71</v>
      </c>
      <c r="C86" s="112">
        <v>0</v>
      </c>
      <c r="D86" s="88">
        <f>C86/W86</f>
        <v>0</v>
      </c>
      <c r="E86" s="102">
        <v>0</v>
      </c>
      <c r="F86" s="110">
        <f>E86/Y86</f>
        <v>0</v>
      </c>
      <c r="G86" s="105">
        <v>3</v>
      </c>
      <c r="H86" s="88">
        <f>G86/$W$84</f>
        <v>0.1111111111111111</v>
      </c>
      <c r="I86" s="102">
        <v>0</v>
      </c>
      <c r="J86" s="89">
        <f>I86/$W$84</f>
        <v>0</v>
      </c>
      <c r="K86" s="112">
        <v>3</v>
      </c>
      <c r="L86" s="88">
        <f>K86/$W$84</f>
        <v>0.1111111111111111</v>
      </c>
      <c r="M86" s="102">
        <v>2</v>
      </c>
      <c r="N86" s="110">
        <f>M86/$W$84</f>
        <v>0.07407407407407407</v>
      </c>
      <c r="O86" s="105">
        <v>21</v>
      </c>
      <c r="P86" s="88">
        <f>O86/$W$84</f>
        <v>0.7777777777777778</v>
      </c>
      <c r="Q86" s="102">
        <v>25</v>
      </c>
      <c r="R86" s="89">
        <f>Q86/$W$84</f>
        <v>0.9259259259259259</v>
      </c>
      <c r="S86" s="112">
        <v>0</v>
      </c>
      <c r="T86" s="89">
        <f>S86/$W$84</f>
        <v>0</v>
      </c>
      <c r="U86" s="102">
        <v>0</v>
      </c>
      <c r="V86" s="110">
        <f>U86/$W$84</f>
        <v>0</v>
      </c>
      <c r="W86" s="104">
        <f>O86+K86+G86+C86+S86</f>
        <v>27</v>
      </c>
      <c r="X86" s="117">
        <f>D86+H86+L86+P86+T86</f>
        <v>1</v>
      </c>
      <c r="Y86" s="78">
        <f>Q86+M86+I86+E86+U86</f>
        <v>27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8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3" t="s">
        <v>23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</row>
    <row r="89" spans="2:26" s="7" customFormat="1" ht="21" customHeight="1" thickBot="1">
      <c r="B89" s="166" t="s">
        <v>30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9"/>
    </row>
    <row r="90" spans="2:26" s="7" customFormat="1" ht="21" customHeight="1" thickBot="1">
      <c r="B90" s="170"/>
      <c r="C90" s="158" t="s">
        <v>14</v>
      </c>
      <c r="D90" s="159"/>
      <c r="E90" s="159"/>
      <c r="F90" s="160"/>
      <c r="G90" s="159" t="s">
        <v>15</v>
      </c>
      <c r="H90" s="159"/>
      <c r="I90" s="159"/>
      <c r="J90" s="159"/>
      <c r="K90" s="158" t="s">
        <v>16</v>
      </c>
      <c r="L90" s="159"/>
      <c r="M90" s="159"/>
      <c r="N90" s="160"/>
      <c r="O90" s="159" t="s">
        <v>17</v>
      </c>
      <c r="P90" s="159"/>
      <c r="Q90" s="159"/>
      <c r="R90" s="159"/>
      <c r="S90" s="158" t="s">
        <v>57</v>
      </c>
      <c r="T90" s="159"/>
      <c r="U90" s="159"/>
      <c r="V90" s="160"/>
      <c r="W90" s="191" t="s">
        <v>4</v>
      </c>
      <c r="X90" s="161"/>
      <c r="Y90" s="161"/>
      <c r="Z90" s="162"/>
    </row>
    <row r="91" spans="2:26" s="7" customFormat="1" ht="21" customHeight="1" thickBot="1">
      <c r="B91" s="171"/>
      <c r="C91" s="156" t="s">
        <v>115</v>
      </c>
      <c r="D91" s="157"/>
      <c r="E91" s="154" t="s">
        <v>118</v>
      </c>
      <c r="F91" s="155"/>
      <c r="G91" s="156" t="s">
        <v>115</v>
      </c>
      <c r="H91" s="157"/>
      <c r="I91" s="154" t="s">
        <v>118</v>
      </c>
      <c r="J91" s="155"/>
      <c r="K91" s="156" t="s">
        <v>115</v>
      </c>
      <c r="L91" s="157"/>
      <c r="M91" s="154" t="s">
        <v>118</v>
      </c>
      <c r="N91" s="155"/>
      <c r="O91" s="156" t="s">
        <v>115</v>
      </c>
      <c r="P91" s="157"/>
      <c r="Q91" s="154" t="s">
        <v>118</v>
      </c>
      <c r="R91" s="155"/>
      <c r="S91" s="156" t="s">
        <v>115</v>
      </c>
      <c r="T91" s="157"/>
      <c r="U91" s="154" t="s">
        <v>118</v>
      </c>
      <c r="V91" s="155"/>
      <c r="W91" s="156" t="s">
        <v>115</v>
      </c>
      <c r="X91" s="157"/>
      <c r="Y91" s="154" t="s">
        <v>118</v>
      </c>
      <c r="Z91" s="155"/>
    </row>
    <row r="92" spans="2:26" s="7" customFormat="1" ht="28.5" customHeight="1" thickBot="1">
      <c r="B92" s="144" t="s">
        <v>24</v>
      </c>
      <c r="C92" s="113">
        <v>0</v>
      </c>
      <c r="D92" s="61">
        <f>C92/W92</f>
        <v>0</v>
      </c>
      <c r="E92" s="60">
        <v>0</v>
      </c>
      <c r="F92" s="114">
        <f>E92/Y92</f>
        <v>0</v>
      </c>
      <c r="G92" s="106">
        <v>2</v>
      </c>
      <c r="H92" s="61">
        <f>G92/W92</f>
        <v>0.07407407407407407</v>
      </c>
      <c r="I92" s="60">
        <v>0</v>
      </c>
      <c r="J92" s="42">
        <f>I92/Y92</f>
        <v>0</v>
      </c>
      <c r="K92" s="113">
        <v>5</v>
      </c>
      <c r="L92" s="61">
        <f>K92/W92</f>
        <v>0.18518518518518517</v>
      </c>
      <c r="M92" s="60">
        <v>5</v>
      </c>
      <c r="N92" s="114">
        <f>M92/Y92</f>
        <v>0.18518518518518517</v>
      </c>
      <c r="O92" s="106">
        <v>20</v>
      </c>
      <c r="P92" s="61">
        <f>O92/W92</f>
        <v>0.7407407407407407</v>
      </c>
      <c r="Q92" s="60">
        <v>22</v>
      </c>
      <c r="R92" s="42">
        <f>Q92/Y92</f>
        <v>0.8148148148148148</v>
      </c>
      <c r="S92" s="115">
        <v>0</v>
      </c>
      <c r="T92" s="42">
        <f>S92/W92</f>
        <v>0</v>
      </c>
      <c r="U92" s="122">
        <v>0</v>
      </c>
      <c r="V92" s="114">
        <f>U92/Y92</f>
        <v>0</v>
      </c>
      <c r="W92" s="116">
        <f>C92+G92+K92+O92+S92</f>
        <v>27</v>
      </c>
      <c r="X92" s="118">
        <f>D92+H92+L92+P92+T92</f>
        <v>1</v>
      </c>
      <c r="Y92" s="71">
        <f>E92+I92+M92+Q92+U92</f>
        <v>27</v>
      </c>
      <c r="Z92" s="44">
        <f>F92+J92+N92+R92+V92</f>
        <v>1</v>
      </c>
    </row>
    <row r="93" spans="2:14" s="7" customFormat="1" ht="15" customHeight="1">
      <c r="B93" s="8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8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8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8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8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8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8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8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8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8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8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8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8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8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8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8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8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8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8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8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8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8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8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8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8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8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8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8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8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8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8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8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8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8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8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8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8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8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8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8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8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8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8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8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8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8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8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8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8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8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8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8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8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8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8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8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8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8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8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8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8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8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8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8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8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8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8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8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8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8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8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8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8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8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8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8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8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8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8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8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8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8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8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8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8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8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8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8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8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8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8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8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8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8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8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8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8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8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8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8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8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8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8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8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8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8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8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8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8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8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8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8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8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8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8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8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8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8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8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8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8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8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8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8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8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8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8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8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8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8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8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8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8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8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8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8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8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8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8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8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8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8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8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8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8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8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8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8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8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8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8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8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8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8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8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8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8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8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8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8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8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8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8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8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8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8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8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8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8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8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8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8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8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8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8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8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8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8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8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8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8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8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8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8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8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8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8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8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8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8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8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8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8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8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8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8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8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8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8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8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8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8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8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8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8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8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8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8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8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8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8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8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8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8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8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8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8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8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8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8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8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8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8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8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8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8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8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8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8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8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8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8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8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8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8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8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8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8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8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8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8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8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8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8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8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8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8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8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8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8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8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8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8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8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8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8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8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8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8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8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8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8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8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8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8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8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8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8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8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8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8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8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8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8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8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8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8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8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8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8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8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8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8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8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8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8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8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8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8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8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8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8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8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8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8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8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8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8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8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8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8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8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8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8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8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8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8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8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8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8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8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8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8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8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8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8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8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8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8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8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8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8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8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8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8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8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8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8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8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8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8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8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8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8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8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8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8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8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8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8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8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8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8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8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8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8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8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8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8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8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8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8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8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8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8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8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8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8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8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8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8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8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8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8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8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8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8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8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8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8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8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8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8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8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8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8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8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8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8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8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8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8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8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8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8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8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8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8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8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8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8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S91:T91"/>
    <mergeCell ref="U91:V91"/>
    <mergeCell ref="W91:X91"/>
    <mergeCell ref="Y91:Z91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U83:V83"/>
    <mergeCell ref="W83:X83"/>
    <mergeCell ref="Y83:Z83"/>
    <mergeCell ref="B88:Z88"/>
    <mergeCell ref="B89:Z89"/>
    <mergeCell ref="B90:B91"/>
    <mergeCell ref="C90:F90"/>
    <mergeCell ref="G90:J90"/>
    <mergeCell ref="K90:N90"/>
    <mergeCell ref="O90:R90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W71:X71"/>
    <mergeCell ref="Y71:Z71"/>
    <mergeCell ref="B80:Z80"/>
    <mergeCell ref="B81:Z81"/>
    <mergeCell ref="B82:B83"/>
    <mergeCell ref="C82:F82"/>
    <mergeCell ref="G82:J82"/>
    <mergeCell ref="K82:N82"/>
    <mergeCell ref="O82:R82"/>
    <mergeCell ref="S82:V82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B70:B71"/>
    <mergeCell ref="C70:F70"/>
    <mergeCell ref="G70:J70"/>
    <mergeCell ref="K70:N70"/>
    <mergeCell ref="O70:R70"/>
    <mergeCell ref="S70:V70"/>
    <mergeCell ref="U71:V71"/>
    <mergeCell ref="B58:F58"/>
    <mergeCell ref="B59:F59"/>
    <mergeCell ref="C60:D60"/>
    <mergeCell ref="E60:F60"/>
    <mergeCell ref="B68:Z68"/>
    <mergeCell ref="B69:Z69"/>
    <mergeCell ref="C40:D40"/>
    <mergeCell ref="E40:F40"/>
    <mergeCell ref="B50:F50"/>
    <mergeCell ref="B51:F51"/>
    <mergeCell ref="C52:D52"/>
    <mergeCell ref="E52:F52"/>
    <mergeCell ref="B10:F10"/>
    <mergeCell ref="B11:F11"/>
    <mergeCell ref="C12:D12"/>
    <mergeCell ref="E12:F12"/>
    <mergeCell ref="B38:F38"/>
    <mergeCell ref="B39:F39"/>
    <mergeCell ref="B2:F2"/>
    <mergeCell ref="B3:F3"/>
    <mergeCell ref="B5:F5"/>
    <mergeCell ref="B7:B8"/>
    <mergeCell ref="C7:D7"/>
    <mergeCell ref="E7:F7"/>
    <mergeCell ref="C8:D8"/>
    <mergeCell ref="E8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D483"/>
  <sheetViews>
    <sheetView zoomScale="80" zoomScaleNormal="80" zoomScalePageLayoutView="0" workbookViewId="0" topLeftCell="A79">
      <pane xSplit="2" topLeftCell="C1" activePane="topRight" state="frozen"/>
      <selection pane="topLeft" activeCell="A1" sqref="A1"/>
      <selection pane="topRight" activeCell="R106" sqref="R106"/>
    </sheetView>
  </sheetViews>
  <sheetFormatPr defaultColWidth="9.140625" defaultRowHeight="12.75"/>
  <cols>
    <col min="1" max="1" width="1.7109375" style="2" customWidth="1"/>
    <col min="2" max="2" width="25.710937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2" t="s">
        <v>32</v>
      </c>
      <c r="C2" s="173"/>
      <c r="D2" s="173"/>
      <c r="E2" s="173"/>
      <c r="F2" s="17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75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50</v>
      </c>
      <c r="D8" s="184"/>
      <c r="E8" s="183">
        <v>33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9</v>
      </c>
      <c r="D13" s="20">
        <f>C13/C17</f>
        <v>0.18</v>
      </c>
      <c r="E13" s="17">
        <v>6</v>
      </c>
      <c r="F13" s="20">
        <f>E13/E17</f>
        <v>0.18181818181818182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41</v>
      </c>
      <c r="D14" s="20">
        <f>C14/C17</f>
        <v>0.82</v>
      </c>
      <c r="E14" s="17">
        <v>27</v>
      </c>
      <c r="F14" s="20">
        <f>E14/E17</f>
        <v>0.8181818181818182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48">
        <f>SUM(C13:C16)</f>
        <v>50</v>
      </c>
      <c r="D17" s="49">
        <f>SUM(D13:D16)</f>
        <v>1</v>
      </c>
      <c r="E17" s="48">
        <f>SUM(E13:E16)</f>
        <v>33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47</v>
      </c>
      <c r="D18" s="25">
        <f>C18/C22</f>
        <v>0.94</v>
      </c>
      <c r="E18" s="24">
        <v>31</v>
      </c>
      <c r="F18" s="25">
        <f>E18/E22</f>
        <v>0.9393939393939394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2</v>
      </c>
      <c r="D19" s="20">
        <f>C19/C22</f>
        <v>0.04</v>
      </c>
      <c r="E19" s="17">
        <v>1</v>
      </c>
      <c r="F19" s="20">
        <f>E19/E22</f>
        <v>0.030303030303030304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1</v>
      </c>
      <c r="D20" s="20">
        <f>C20/C22</f>
        <v>0.02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0</v>
      </c>
      <c r="D21" s="21">
        <f>C21/C22</f>
        <v>0</v>
      </c>
      <c r="E21" s="10">
        <v>1</v>
      </c>
      <c r="F21" s="21">
        <f>E21/E22</f>
        <v>0.030303030303030304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48">
        <f>SUM(C18:C21)</f>
        <v>50</v>
      </c>
      <c r="D22" s="49">
        <f>SUM(D18:D21)</f>
        <v>1</v>
      </c>
      <c r="E22" s="48">
        <f>SUM(E18:E21)</f>
        <v>33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0</v>
      </c>
      <c r="D23" s="25">
        <f aca="true" t="shared" si="0" ref="D23:D31">C23/$C$32</f>
        <v>0</v>
      </c>
      <c r="E23" s="24">
        <v>1</v>
      </c>
      <c r="F23" s="25">
        <f>E23/$E$32</f>
        <v>0.030303030303030304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23</v>
      </c>
      <c r="D24" s="20">
        <f t="shared" si="0"/>
        <v>0.46</v>
      </c>
      <c r="E24" s="17">
        <v>11</v>
      </c>
      <c r="F24" s="20">
        <f aca="true" t="shared" si="1" ref="F24:F31">E24/$E$32</f>
        <v>0.3333333333333333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4</v>
      </c>
      <c r="D25" s="20">
        <f t="shared" si="0"/>
        <v>0.08</v>
      </c>
      <c r="E25" s="17">
        <v>4</v>
      </c>
      <c r="F25" s="20">
        <f t="shared" si="1"/>
        <v>0.12121212121212122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6</v>
      </c>
      <c r="D26" s="20">
        <f t="shared" si="0"/>
        <v>0.12</v>
      </c>
      <c r="E26" s="17">
        <v>3</v>
      </c>
      <c r="F26" s="20">
        <f t="shared" si="1"/>
        <v>0.09090909090909091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3</v>
      </c>
      <c r="D27" s="20">
        <f t="shared" si="0"/>
        <v>0.06</v>
      </c>
      <c r="E27" s="17">
        <v>1</v>
      </c>
      <c r="F27" s="20">
        <f t="shared" si="1"/>
        <v>0.030303030303030304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3</v>
      </c>
      <c r="D28" s="20">
        <f t="shared" si="0"/>
        <v>0.06</v>
      </c>
      <c r="E28" s="17">
        <v>3</v>
      </c>
      <c r="F28" s="20">
        <f t="shared" si="1"/>
        <v>0.09090909090909091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4</v>
      </c>
      <c r="D29" s="20">
        <f t="shared" si="0"/>
        <v>0.08</v>
      </c>
      <c r="E29" s="17">
        <v>4</v>
      </c>
      <c r="F29" s="20">
        <f t="shared" si="1"/>
        <v>0.12121212121212122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6</v>
      </c>
      <c r="D30" s="20">
        <f t="shared" si="0"/>
        <v>0.12</v>
      </c>
      <c r="E30" s="17">
        <v>6</v>
      </c>
      <c r="F30" s="20">
        <f t="shared" si="1"/>
        <v>0.18181818181818182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1</v>
      </c>
      <c r="D31" s="21">
        <f t="shared" si="0"/>
        <v>0.02</v>
      </c>
      <c r="E31" s="10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48">
        <f>SUM(C23:C31)</f>
        <v>50</v>
      </c>
      <c r="D32" s="49">
        <f>SUM(D23:D31)</f>
        <v>1</v>
      </c>
      <c r="E32" s="48">
        <f>SUM(E23:E31)</f>
        <v>33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27</v>
      </c>
      <c r="D33" s="25">
        <f>C33/C36</f>
        <v>0.54</v>
      </c>
      <c r="E33" s="24">
        <v>2</v>
      </c>
      <c r="F33" s="25">
        <f>E33/E36</f>
        <v>0.06060606060606061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9</v>
      </c>
      <c r="D34" s="20">
        <f>C34/C36</f>
        <v>0.18</v>
      </c>
      <c r="E34" s="17">
        <v>4</v>
      </c>
      <c r="F34" s="20">
        <f>E34/E36</f>
        <v>0.12121212121212122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14</v>
      </c>
      <c r="D35" s="21">
        <f>C35/C36</f>
        <v>0.28</v>
      </c>
      <c r="E35" s="10">
        <v>27</v>
      </c>
      <c r="F35" s="21">
        <f>E35/E36</f>
        <v>0.8181818181818182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99">
        <f>SUM(C33:C35)</f>
        <v>50</v>
      </c>
      <c r="D36" s="49">
        <f>SUM(D33:D35)</f>
        <v>1</v>
      </c>
      <c r="E36" s="48">
        <f>SUM(E33:E35)</f>
        <v>33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1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76</v>
      </c>
      <c r="C41" s="17">
        <v>44</v>
      </c>
      <c r="D41" s="25">
        <f aca="true" t="shared" si="2" ref="D41:D47">C41/$C$48</f>
        <v>0.7096774193548387</v>
      </c>
      <c r="E41" s="17">
        <v>31</v>
      </c>
      <c r="F41" s="20">
        <f>E41/$E$48</f>
        <v>0.6888888888888889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77</v>
      </c>
      <c r="C42" s="17">
        <v>1</v>
      </c>
      <c r="D42" s="20">
        <f t="shared" si="2"/>
        <v>0.016129032258064516</v>
      </c>
      <c r="E42" s="17">
        <v>3</v>
      </c>
      <c r="F42" s="20">
        <f aca="true" t="shared" si="3" ref="F42:F47">E42/$E$48</f>
        <v>0.06666666666666667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78</v>
      </c>
      <c r="C43" s="17">
        <v>1</v>
      </c>
      <c r="D43" s="20">
        <f t="shared" si="2"/>
        <v>0.016129032258064516</v>
      </c>
      <c r="E43" s="17">
        <v>0</v>
      </c>
      <c r="F43" s="20">
        <f t="shared" si="3"/>
        <v>0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79</v>
      </c>
      <c r="C44" s="17">
        <v>8</v>
      </c>
      <c r="D44" s="20">
        <f t="shared" si="2"/>
        <v>0.12903225806451613</v>
      </c>
      <c r="E44" s="17">
        <v>4</v>
      </c>
      <c r="F44" s="20">
        <f t="shared" si="3"/>
        <v>0.08888888888888889</v>
      </c>
      <c r="H44" s="9"/>
      <c r="J44" s="31"/>
      <c r="K44" s="66"/>
      <c r="L44" s="31"/>
      <c r="M44" s="40"/>
      <c r="N44" s="41"/>
    </row>
    <row r="45" spans="2:14" s="7" customFormat="1" ht="28.5" customHeight="1">
      <c r="B45" s="22" t="s">
        <v>80</v>
      </c>
      <c r="C45" s="17">
        <v>5</v>
      </c>
      <c r="D45" s="20">
        <f t="shared" si="2"/>
        <v>0.08064516129032258</v>
      </c>
      <c r="E45" s="17">
        <v>4</v>
      </c>
      <c r="F45" s="20">
        <f t="shared" si="3"/>
        <v>0.08888888888888889</v>
      </c>
      <c r="H45" s="9"/>
      <c r="J45" s="31"/>
      <c r="K45" s="66"/>
      <c r="L45" s="31"/>
      <c r="M45" s="40"/>
      <c r="N45" s="41"/>
    </row>
    <row r="46" spans="2:14" s="7" customFormat="1" ht="28.5" customHeight="1">
      <c r="B46" s="22" t="s">
        <v>81</v>
      </c>
      <c r="C46" s="17">
        <v>3</v>
      </c>
      <c r="D46" s="20">
        <f t="shared" si="2"/>
        <v>0.04838709677419355</v>
      </c>
      <c r="E46" s="17">
        <v>3</v>
      </c>
      <c r="F46" s="20">
        <f t="shared" si="3"/>
        <v>0.06666666666666667</v>
      </c>
      <c r="H46" s="9"/>
      <c r="J46" s="31"/>
      <c r="K46" s="66"/>
      <c r="L46" s="31"/>
      <c r="M46" s="40"/>
      <c r="N46" s="41"/>
    </row>
    <row r="47" spans="2:14" s="7" customFormat="1" ht="28.5" customHeight="1" thickBot="1">
      <c r="B47" s="58" t="s">
        <v>57</v>
      </c>
      <c r="C47" s="10">
        <v>0</v>
      </c>
      <c r="D47" s="21">
        <f t="shared" si="2"/>
        <v>0</v>
      </c>
      <c r="E47" s="10">
        <v>0</v>
      </c>
      <c r="F47" s="21">
        <f t="shared" si="3"/>
        <v>0</v>
      </c>
      <c r="H47" s="9"/>
      <c r="J47" s="31"/>
      <c r="K47" s="66"/>
      <c r="L47" s="31"/>
      <c r="M47" s="40"/>
      <c r="N47" s="41"/>
    </row>
    <row r="48" spans="2:14" s="50" customFormat="1" ht="21" customHeight="1" thickBot="1" thickTop="1">
      <c r="B48" s="59" t="s">
        <v>4</v>
      </c>
      <c r="C48" s="99">
        <f>SUM(C41:C47)</f>
        <v>62</v>
      </c>
      <c r="D48" s="49">
        <f>SUM(D41:D47)</f>
        <v>1</v>
      </c>
      <c r="E48" s="48">
        <f>SUM(E41:E47)</f>
        <v>45</v>
      </c>
      <c r="F48" s="49">
        <f>SUM(F41:F47)</f>
        <v>1</v>
      </c>
      <c r="H48" s="51"/>
      <c r="J48" s="52"/>
      <c r="K48" s="67"/>
      <c r="L48" s="52"/>
      <c r="M48" s="43"/>
      <c r="N48" s="53"/>
    </row>
    <row r="49" spans="2:14" s="7" customFormat="1" ht="15" customHeight="1" thickBot="1">
      <c r="B49" s="11"/>
      <c r="D49" s="9"/>
      <c r="F49" s="9"/>
      <c r="H49" s="9"/>
      <c r="J49" s="31"/>
      <c r="K49" s="66"/>
      <c r="L49" s="31"/>
      <c r="M49" s="40"/>
      <c r="N49" s="41"/>
    </row>
    <row r="50" spans="2:14" s="7" customFormat="1" ht="21" customHeight="1">
      <c r="B50" s="163" t="s">
        <v>73</v>
      </c>
      <c r="C50" s="164"/>
      <c r="D50" s="164"/>
      <c r="E50" s="164"/>
      <c r="F50" s="165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166" t="s">
        <v>29</v>
      </c>
      <c r="C51" s="168"/>
      <c r="D51" s="168"/>
      <c r="E51" s="168"/>
      <c r="F51" s="169"/>
      <c r="H51" s="9"/>
      <c r="J51" s="31"/>
      <c r="K51" s="66"/>
      <c r="L51" s="31"/>
      <c r="M51" s="40"/>
      <c r="N51" s="41"/>
    </row>
    <row r="52" spans="2:14" s="7" customFormat="1" ht="21" customHeight="1" thickBot="1">
      <c r="B52" s="95"/>
      <c r="C52" s="156" t="s">
        <v>115</v>
      </c>
      <c r="D52" s="155"/>
      <c r="E52" s="156" t="s">
        <v>118</v>
      </c>
      <c r="F52" s="155"/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11</v>
      </c>
      <c r="C53" s="17">
        <v>15</v>
      </c>
      <c r="D53" s="20">
        <f>C53/C56</f>
        <v>0.3</v>
      </c>
      <c r="E53" s="17">
        <v>15</v>
      </c>
      <c r="F53" s="20">
        <f>E53/E56</f>
        <v>0.45454545454545453</v>
      </c>
      <c r="H53" s="9"/>
      <c r="J53" s="31"/>
      <c r="K53" s="66"/>
      <c r="L53" s="31"/>
      <c r="M53" s="40"/>
      <c r="N53" s="41"/>
    </row>
    <row r="54" spans="2:14" s="7" customFormat="1" ht="21" customHeight="1">
      <c r="B54" s="22" t="s">
        <v>12</v>
      </c>
      <c r="C54" s="17">
        <v>35</v>
      </c>
      <c r="D54" s="20">
        <f>C54/C56</f>
        <v>0.7</v>
      </c>
      <c r="E54" s="17">
        <v>14</v>
      </c>
      <c r="F54" s="20">
        <f>E54/E56</f>
        <v>0.42424242424242425</v>
      </c>
      <c r="H54" s="9"/>
      <c r="J54" s="31"/>
      <c r="K54" s="66"/>
      <c r="L54" s="31"/>
      <c r="M54" s="40"/>
      <c r="N54" s="41"/>
    </row>
    <row r="55" spans="2:14" s="7" customFormat="1" ht="21" customHeight="1" thickBot="1">
      <c r="B55" s="58" t="s">
        <v>57</v>
      </c>
      <c r="C55" s="10">
        <v>0</v>
      </c>
      <c r="D55" s="21">
        <f>C55/C56</f>
        <v>0</v>
      </c>
      <c r="E55" s="10">
        <v>4</v>
      </c>
      <c r="F55" s="21">
        <f>E55/E56</f>
        <v>0.12121212121212122</v>
      </c>
      <c r="H55" s="9"/>
      <c r="J55" s="31"/>
      <c r="K55" s="66"/>
      <c r="L55" s="31"/>
      <c r="M55" s="40"/>
      <c r="N55" s="41"/>
    </row>
    <row r="56" spans="2:14" s="50" customFormat="1" ht="21" customHeight="1" thickBot="1" thickTop="1">
      <c r="B56" s="59" t="s">
        <v>4</v>
      </c>
      <c r="C56" s="99">
        <f>SUM(C53:C55)</f>
        <v>50</v>
      </c>
      <c r="D56" s="49">
        <f>SUM(D53:D55)</f>
        <v>1</v>
      </c>
      <c r="E56" s="48">
        <f>SUM(E53:E55)</f>
        <v>33</v>
      </c>
      <c r="F56" s="49">
        <f>SUM(F53:F55)</f>
        <v>1</v>
      </c>
      <c r="H56" s="51"/>
      <c r="J56" s="52"/>
      <c r="K56" s="67"/>
      <c r="L56" s="52"/>
      <c r="M56" s="43"/>
      <c r="N56" s="53"/>
    </row>
    <row r="57" spans="2:14" s="7" customFormat="1" ht="15" customHeight="1" thickBot="1">
      <c r="B57" s="11"/>
      <c r="D57" s="9"/>
      <c r="F57" s="9"/>
      <c r="H57" s="9"/>
      <c r="J57" s="31"/>
      <c r="K57" s="66"/>
      <c r="L57" s="31"/>
      <c r="M57" s="40"/>
      <c r="N57" s="41"/>
    </row>
    <row r="58" spans="2:14" s="7" customFormat="1" ht="21" customHeight="1">
      <c r="B58" s="163" t="s">
        <v>60</v>
      </c>
      <c r="C58" s="164"/>
      <c r="D58" s="164"/>
      <c r="E58" s="164"/>
      <c r="F58" s="165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166" t="s">
        <v>61</v>
      </c>
      <c r="C59" s="168"/>
      <c r="D59" s="168"/>
      <c r="E59" s="168"/>
      <c r="F59" s="169"/>
      <c r="H59" s="9"/>
      <c r="J59" s="31"/>
      <c r="K59" s="66"/>
      <c r="L59" s="31"/>
      <c r="M59" s="40"/>
      <c r="N59" s="41"/>
    </row>
    <row r="60" spans="2:14" s="7" customFormat="1" ht="21" customHeight="1" thickBot="1">
      <c r="B60" s="93"/>
      <c r="C60" s="156" t="s">
        <v>115</v>
      </c>
      <c r="D60" s="155"/>
      <c r="E60" s="156" t="s">
        <v>118</v>
      </c>
      <c r="F60" s="155"/>
      <c r="H60" s="9"/>
      <c r="J60" s="31"/>
      <c r="K60" s="66"/>
      <c r="L60" s="31"/>
      <c r="M60" s="40"/>
      <c r="N60" s="41"/>
    </row>
    <row r="61" spans="2:14" s="7" customFormat="1" ht="21" customHeight="1">
      <c r="B61" s="26" t="s">
        <v>14</v>
      </c>
      <c r="C61" s="24">
        <v>0</v>
      </c>
      <c r="D61" s="25">
        <f>C61/C66</f>
        <v>0</v>
      </c>
      <c r="E61" s="24">
        <v>0</v>
      </c>
      <c r="F61" s="25">
        <f>E61/E66</f>
        <v>0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15</v>
      </c>
      <c r="C62" s="17">
        <v>1</v>
      </c>
      <c r="D62" s="20">
        <f>C62/C66</f>
        <v>0.02</v>
      </c>
      <c r="E62" s="17">
        <v>4</v>
      </c>
      <c r="F62" s="20">
        <f>E62/E66</f>
        <v>0.12121212121212122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62</v>
      </c>
      <c r="C63" s="17">
        <v>6</v>
      </c>
      <c r="D63" s="20">
        <f>C63/C66</f>
        <v>0.12</v>
      </c>
      <c r="E63" s="17">
        <v>3</v>
      </c>
      <c r="F63" s="20">
        <f>E63/E66</f>
        <v>0.09090909090909091</v>
      </c>
      <c r="H63" s="9"/>
      <c r="J63" s="31"/>
      <c r="K63" s="66"/>
      <c r="L63" s="31"/>
      <c r="M63" s="40"/>
      <c r="N63" s="41"/>
    </row>
    <row r="64" spans="2:14" s="7" customFormat="1" ht="21" customHeight="1">
      <c r="B64" s="22" t="s">
        <v>17</v>
      </c>
      <c r="C64" s="17">
        <v>3</v>
      </c>
      <c r="D64" s="20">
        <f>C64/C66</f>
        <v>0.06</v>
      </c>
      <c r="E64" s="17">
        <v>10</v>
      </c>
      <c r="F64" s="20">
        <f>E64/E66</f>
        <v>0.30303030303030304</v>
      </c>
      <c r="H64" s="9"/>
      <c r="J64" s="31"/>
      <c r="K64" s="66"/>
      <c r="L64" s="31"/>
      <c r="M64" s="40"/>
      <c r="N64" s="41"/>
    </row>
    <row r="65" spans="2:14" s="7" customFormat="1" ht="21" customHeight="1" thickBot="1">
      <c r="B65" s="58" t="s">
        <v>57</v>
      </c>
      <c r="C65" s="10">
        <v>40</v>
      </c>
      <c r="D65" s="21">
        <f>C65/C66</f>
        <v>0.8</v>
      </c>
      <c r="E65" s="10">
        <v>16</v>
      </c>
      <c r="F65" s="21">
        <f>E65/E66</f>
        <v>0.48484848484848486</v>
      </c>
      <c r="H65" s="9"/>
      <c r="J65" s="31"/>
      <c r="K65" s="66"/>
      <c r="L65" s="31"/>
      <c r="M65" s="40"/>
      <c r="N65" s="41"/>
    </row>
    <row r="66" spans="2:14" s="7" customFormat="1" ht="21" customHeight="1" thickBot="1" thickTop="1">
      <c r="B66" s="59" t="s">
        <v>4</v>
      </c>
      <c r="C66" s="99">
        <f>SUM(C61:C65)</f>
        <v>50</v>
      </c>
      <c r="D66" s="49">
        <f>SUM(D61:D65)</f>
        <v>1</v>
      </c>
      <c r="E66" s="48">
        <f>SUM(E61:E65)</f>
        <v>33</v>
      </c>
      <c r="F66" s="49">
        <f>SUM(F61:F65)</f>
        <v>1</v>
      </c>
      <c r="H66" s="9"/>
      <c r="J66" s="31"/>
      <c r="K66" s="66"/>
      <c r="L66" s="31"/>
      <c r="M66" s="40"/>
      <c r="N66" s="41"/>
    </row>
    <row r="67" spans="2:14" s="7" customFormat="1" ht="15" customHeight="1" thickBot="1">
      <c r="B67" s="11"/>
      <c r="D67" s="9"/>
      <c r="F67" s="9"/>
      <c r="H67" s="9"/>
      <c r="J67" s="31"/>
      <c r="K67" s="66"/>
      <c r="L67" s="31"/>
      <c r="M67" s="72"/>
      <c r="N67" s="41"/>
    </row>
    <row r="68" spans="2:26" s="7" customFormat="1" ht="21" customHeight="1">
      <c r="B68" s="163" t="s">
        <v>63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</row>
    <row r="69" spans="2:26" s="7" customFormat="1" ht="21" customHeight="1" thickBot="1">
      <c r="B69" s="166" t="s">
        <v>64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9"/>
    </row>
    <row r="70" spans="2:26" s="7" customFormat="1" ht="21" customHeight="1" thickBot="1">
      <c r="B70" s="181"/>
      <c r="C70" s="159" t="s">
        <v>14</v>
      </c>
      <c r="D70" s="159"/>
      <c r="E70" s="159"/>
      <c r="F70" s="159"/>
      <c r="G70" s="158" t="s">
        <v>15</v>
      </c>
      <c r="H70" s="159"/>
      <c r="I70" s="159"/>
      <c r="J70" s="160"/>
      <c r="K70" s="159" t="s">
        <v>16</v>
      </c>
      <c r="L70" s="159"/>
      <c r="M70" s="159"/>
      <c r="N70" s="159"/>
      <c r="O70" s="158" t="s">
        <v>17</v>
      </c>
      <c r="P70" s="159"/>
      <c r="Q70" s="159"/>
      <c r="R70" s="160"/>
      <c r="S70" s="159" t="s">
        <v>57</v>
      </c>
      <c r="T70" s="159"/>
      <c r="U70" s="159"/>
      <c r="V70" s="159"/>
      <c r="W70" s="191" t="s">
        <v>4</v>
      </c>
      <c r="X70" s="161"/>
      <c r="Y70" s="161"/>
      <c r="Z70" s="162"/>
    </row>
    <row r="71" spans="2:26" s="7" customFormat="1" ht="21" customHeight="1" thickBot="1">
      <c r="B71" s="182"/>
      <c r="C71" s="156" t="s">
        <v>115</v>
      </c>
      <c r="D71" s="157"/>
      <c r="E71" s="154" t="s">
        <v>118</v>
      </c>
      <c r="F71" s="157"/>
      <c r="G71" s="156" t="s">
        <v>115</v>
      </c>
      <c r="H71" s="157"/>
      <c r="I71" s="154" t="s">
        <v>118</v>
      </c>
      <c r="J71" s="155"/>
      <c r="K71" s="156" t="s">
        <v>115</v>
      </c>
      <c r="L71" s="157"/>
      <c r="M71" s="154" t="s">
        <v>118</v>
      </c>
      <c r="N71" s="157"/>
      <c r="O71" s="156" t="s">
        <v>115</v>
      </c>
      <c r="P71" s="157"/>
      <c r="Q71" s="154" t="s">
        <v>118</v>
      </c>
      <c r="R71" s="155"/>
      <c r="S71" s="156" t="s">
        <v>115</v>
      </c>
      <c r="T71" s="157"/>
      <c r="U71" s="154" t="s">
        <v>118</v>
      </c>
      <c r="V71" s="155"/>
      <c r="W71" s="156" t="s">
        <v>115</v>
      </c>
      <c r="X71" s="157"/>
      <c r="Y71" s="154" t="s">
        <v>118</v>
      </c>
      <c r="Z71" s="155"/>
    </row>
    <row r="72" spans="2:30" s="7" customFormat="1" ht="28.5" customHeight="1">
      <c r="B72" s="147" t="s">
        <v>22</v>
      </c>
      <c r="C72" s="55">
        <v>3</v>
      </c>
      <c r="D72" s="56">
        <f aca="true" t="shared" si="4" ref="D72:D78">C72/W72</f>
        <v>0.06</v>
      </c>
      <c r="E72" s="55">
        <v>3</v>
      </c>
      <c r="F72" s="15">
        <f aca="true" t="shared" si="5" ref="F72:F78">E72/Y72</f>
        <v>0.09090909090909091</v>
      </c>
      <c r="G72" s="111">
        <v>9</v>
      </c>
      <c r="H72" s="56">
        <f aca="true" t="shared" si="6" ref="H72:H78">G72/W72</f>
        <v>0.18</v>
      </c>
      <c r="I72" s="55">
        <v>5</v>
      </c>
      <c r="J72" s="108">
        <f aca="true" t="shared" si="7" ref="J72:J78">I72/Y72</f>
        <v>0.15151515151515152</v>
      </c>
      <c r="K72" s="55">
        <v>14</v>
      </c>
      <c r="L72" s="56">
        <f aca="true" t="shared" si="8" ref="L72:L78">K72/W72</f>
        <v>0.28</v>
      </c>
      <c r="M72" s="55">
        <v>10</v>
      </c>
      <c r="N72" s="15">
        <f aca="true" t="shared" si="9" ref="N72:N78">M72/Y72</f>
        <v>0.30303030303030304</v>
      </c>
      <c r="O72" s="111">
        <v>24</v>
      </c>
      <c r="P72" s="56">
        <f aca="true" t="shared" si="10" ref="P72:P78">O72/W72</f>
        <v>0.48</v>
      </c>
      <c r="Q72" s="55">
        <v>13</v>
      </c>
      <c r="R72" s="108">
        <f aca="true" t="shared" si="11" ref="R72:R78">Q72/Y72</f>
        <v>0.3939393939393939</v>
      </c>
      <c r="S72" s="68">
        <v>0</v>
      </c>
      <c r="T72" s="15">
        <f aca="true" t="shared" si="12" ref="T72:T78">S72/W72</f>
        <v>0</v>
      </c>
      <c r="U72" s="120">
        <v>2</v>
      </c>
      <c r="V72" s="15">
        <f aca="true" t="shared" si="13" ref="V72:V78">U72/Y72</f>
        <v>0.06060606060606061</v>
      </c>
      <c r="W72" s="124">
        <f aca="true" t="shared" si="14" ref="W72:W78">O72+K72+G72+C72+S72</f>
        <v>50</v>
      </c>
      <c r="X72" s="75">
        <f aca="true" t="shared" si="15" ref="X72:X78">D72+H72+L72+P72+T72</f>
        <v>1</v>
      </c>
      <c r="Y72" s="119">
        <f aca="true" t="shared" si="16" ref="Y72:Y78">Q72+M72+I72+E72+U72</f>
        <v>33</v>
      </c>
      <c r="Z72" s="45">
        <f aca="true" t="shared" si="17" ref="Z72:Z78">F72+J72+N72+R72+V72</f>
        <v>1</v>
      </c>
      <c r="AA72" s="14">
        <f aca="true" t="shared" si="18" ref="AA72:AA78">C72</f>
        <v>3</v>
      </c>
      <c r="AB72" s="14">
        <f aca="true" t="shared" si="19" ref="AB72:AB78">G72</f>
        <v>9</v>
      </c>
      <c r="AC72" s="14">
        <f aca="true" t="shared" si="20" ref="AC72:AC78">K72</f>
        <v>14</v>
      </c>
      <c r="AD72" s="12">
        <f aca="true" t="shared" si="21" ref="AD72:AD78">O72</f>
        <v>24</v>
      </c>
    </row>
    <row r="73" spans="2:30" s="7" customFormat="1" ht="28.5" customHeight="1">
      <c r="B73" s="147" t="s">
        <v>18</v>
      </c>
      <c r="C73" s="55">
        <v>0</v>
      </c>
      <c r="D73" s="56">
        <f t="shared" si="4"/>
        <v>0</v>
      </c>
      <c r="E73" s="55">
        <v>0</v>
      </c>
      <c r="F73" s="15">
        <f t="shared" si="5"/>
        <v>0</v>
      </c>
      <c r="G73" s="111">
        <v>0</v>
      </c>
      <c r="H73" s="56">
        <f t="shared" si="6"/>
        <v>0</v>
      </c>
      <c r="I73" s="55">
        <v>0</v>
      </c>
      <c r="J73" s="108">
        <f t="shared" si="7"/>
        <v>0</v>
      </c>
      <c r="K73" s="55">
        <v>2</v>
      </c>
      <c r="L73" s="56">
        <f t="shared" si="8"/>
        <v>0.04</v>
      </c>
      <c r="M73" s="55">
        <v>3</v>
      </c>
      <c r="N73" s="15">
        <f t="shared" si="9"/>
        <v>0.09090909090909091</v>
      </c>
      <c r="O73" s="111">
        <v>48</v>
      </c>
      <c r="P73" s="56">
        <f t="shared" si="10"/>
        <v>0.96</v>
      </c>
      <c r="Q73" s="55">
        <v>30</v>
      </c>
      <c r="R73" s="108">
        <f t="shared" si="11"/>
        <v>0.9090909090909091</v>
      </c>
      <c r="S73" s="68">
        <v>0</v>
      </c>
      <c r="T73" s="15">
        <f t="shared" si="12"/>
        <v>0</v>
      </c>
      <c r="U73" s="70">
        <v>0</v>
      </c>
      <c r="V73" s="15">
        <f t="shared" si="13"/>
        <v>0</v>
      </c>
      <c r="W73" s="124">
        <f t="shared" si="14"/>
        <v>50</v>
      </c>
      <c r="X73" s="75">
        <f t="shared" si="15"/>
        <v>1</v>
      </c>
      <c r="Y73" s="69">
        <f t="shared" si="16"/>
        <v>33</v>
      </c>
      <c r="Z73" s="45">
        <f t="shared" si="17"/>
        <v>1</v>
      </c>
      <c r="AA73" s="14">
        <f t="shared" si="18"/>
        <v>0</v>
      </c>
      <c r="AB73" s="14">
        <f t="shared" si="19"/>
        <v>0</v>
      </c>
      <c r="AC73" s="14">
        <f t="shared" si="20"/>
        <v>2</v>
      </c>
      <c r="AD73" s="12">
        <f t="shared" si="21"/>
        <v>48</v>
      </c>
    </row>
    <row r="74" spans="2:30" s="7" customFormat="1" ht="28.5" customHeight="1">
      <c r="B74" s="147" t="s">
        <v>19</v>
      </c>
      <c r="C74" s="55">
        <v>0</v>
      </c>
      <c r="D74" s="56">
        <f t="shared" si="4"/>
        <v>0</v>
      </c>
      <c r="E74" s="55">
        <v>0</v>
      </c>
      <c r="F74" s="15">
        <f t="shared" si="5"/>
        <v>0</v>
      </c>
      <c r="G74" s="111">
        <v>1</v>
      </c>
      <c r="H74" s="56">
        <f t="shared" si="6"/>
        <v>0.02</v>
      </c>
      <c r="I74" s="55">
        <v>0</v>
      </c>
      <c r="J74" s="108">
        <f t="shared" si="7"/>
        <v>0</v>
      </c>
      <c r="K74" s="55">
        <v>2</v>
      </c>
      <c r="L74" s="56">
        <f t="shared" si="8"/>
        <v>0.04</v>
      </c>
      <c r="M74" s="55">
        <v>4</v>
      </c>
      <c r="N74" s="15">
        <f t="shared" si="9"/>
        <v>0.12121212121212122</v>
      </c>
      <c r="O74" s="111">
        <v>47</v>
      </c>
      <c r="P74" s="56">
        <f t="shared" si="10"/>
        <v>0.94</v>
      </c>
      <c r="Q74" s="55">
        <v>29</v>
      </c>
      <c r="R74" s="108">
        <f t="shared" si="11"/>
        <v>0.8787878787878788</v>
      </c>
      <c r="S74" s="68">
        <v>0</v>
      </c>
      <c r="T74" s="15">
        <f t="shared" si="12"/>
        <v>0</v>
      </c>
      <c r="U74" s="70">
        <v>0</v>
      </c>
      <c r="V74" s="15">
        <f t="shared" si="13"/>
        <v>0</v>
      </c>
      <c r="W74" s="124">
        <f t="shared" si="14"/>
        <v>50</v>
      </c>
      <c r="X74" s="75">
        <f t="shared" si="15"/>
        <v>1</v>
      </c>
      <c r="Y74" s="69">
        <f t="shared" si="16"/>
        <v>33</v>
      </c>
      <c r="Z74" s="45">
        <f t="shared" si="17"/>
        <v>1</v>
      </c>
      <c r="AA74" s="14">
        <f t="shared" si="18"/>
        <v>0</v>
      </c>
      <c r="AB74" s="14">
        <f t="shared" si="19"/>
        <v>1</v>
      </c>
      <c r="AC74" s="14">
        <f t="shared" si="20"/>
        <v>2</v>
      </c>
      <c r="AD74" s="12">
        <f t="shared" si="21"/>
        <v>47</v>
      </c>
    </row>
    <row r="75" spans="2:30" s="7" customFormat="1" ht="28.5" customHeight="1">
      <c r="B75" s="147" t="s">
        <v>65</v>
      </c>
      <c r="C75" s="55">
        <v>0</v>
      </c>
      <c r="D75" s="56">
        <f t="shared" si="4"/>
        <v>0</v>
      </c>
      <c r="E75" s="55">
        <v>0</v>
      </c>
      <c r="F75" s="15">
        <f t="shared" si="5"/>
        <v>0</v>
      </c>
      <c r="G75" s="111">
        <v>1</v>
      </c>
      <c r="H75" s="56">
        <f t="shared" si="6"/>
        <v>0.02</v>
      </c>
      <c r="I75" s="55">
        <v>1</v>
      </c>
      <c r="J75" s="108">
        <f t="shared" si="7"/>
        <v>0.030303030303030304</v>
      </c>
      <c r="K75" s="55">
        <v>3</v>
      </c>
      <c r="L75" s="56">
        <f t="shared" si="8"/>
        <v>0.06</v>
      </c>
      <c r="M75" s="55">
        <v>4</v>
      </c>
      <c r="N75" s="15">
        <f t="shared" si="9"/>
        <v>0.12121212121212122</v>
      </c>
      <c r="O75" s="111">
        <v>46</v>
      </c>
      <c r="P75" s="56">
        <f t="shared" si="10"/>
        <v>0.92</v>
      </c>
      <c r="Q75" s="55">
        <v>28</v>
      </c>
      <c r="R75" s="108">
        <f t="shared" si="11"/>
        <v>0.8484848484848485</v>
      </c>
      <c r="S75" s="68">
        <v>0</v>
      </c>
      <c r="T75" s="15">
        <f t="shared" si="12"/>
        <v>0</v>
      </c>
      <c r="U75" s="70">
        <v>0</v>
      </c>
      <c r="V75" s="15">
        <f t="shared" si="13"/>
        <v>0</v>
      </c>
      <c r="W75" s="124">
        <f t="shared" si="14"/>
        <v>50</v>
      </c>
      <c r="X75" s="75">
        <f t="shared" si="15"/>
        <v>1</v>
      </c>
      <c r="Y75" s="69">
        <f t="shared" si="16"/>
        <v>33</v>
      </c>
      <c r="Z75" s="45">
        <f t="shared" si="17"/>
        <v>1</v>
      </c>
      <c r="AA75" s="14">
        <f t="shared" si="18"/>
        <v>0</v>
      </c>
      <c r="AB75" s="14">
        <f t="shared" si="19"/>
        <v>1</v>
      </c>
      <c r="AC75" s="14">
        <f t="shared" si="20"/>
        <v>3</v>
      </c>
      <c r="AD75" s="12">
        <f t="shared" si="21"/>
        <v>46</v>
      </c>
    </row>
    <row r="76" spans="2:30" s="7" customFormat="1" ht="28.5" customHeight="1">
      <c r="B76" s="147" t="s">
        <v>66</v>
      </c>
      <c r="C76" s="55">
        <v>0</v>
      </c>
      <c r="D76" s="56">
        <f t="shared" si="4"/>
        <v>0</v>
      </c>
      <c r="E76" s="55">
        <v>0</v>
      </c>
      <c r="F76" s="15">
        <f t="shared" si="5"/>
        <v>0</v>
      </c>
      <c r="G76" s="111">
        <v>1</v>
      </c>
      <c r="H76" s="56">
        <f t="shared" si="6"/>
        <v>0.02</v>
      </c>
      <c r="I76" s="55">
        <v>1</v>
      </c>
      <c r="J76" s="108">
        <f t="shared" si="7"/>
        <v>0.030303030303030304</v>
      </c>
      <c r="K76" s="55">
        <v>3</v>
      </c>
      <c r="L76" s="56">
        <f t="shared" si="8"/>
        <v>0.06</v>
      </c>
      <c r="M76" s="55">
        <v>6</v>
      </c>
      <c r="N76" s="15">
        <f t="shared" si="9"/>
        <v>0.18181818181818182</v>
      </c>
      <c r="O76" s="111">
        <v>46</v>
      </c>
      <c r="P76" s="56">
        <f t="shared" si="10"/>
        <v>0.92</v>
      </c>
      <c r="Q76" s="55">
        <v>26</v>
      </c>
      <c r="R76" s="108">
        <f t="shared" si="11"/>
        <v>0.7878787878787878</v>
      </c>
      <c r="S76" s="68">
        <v>0</v>
      </c>
      <c r="T76" s="15">
        <f t="shared" si="12"/>
        <v>0</v>
      </c>
      <c r="U76" s="70">
        <v>0</v>
      </c>
      <c r="V76" s="15">
        <f t="shared" si="13"/>
        <v>0</v>
      </c>
      <c r="W76" s="124">
        <f t="shared" si="14"/>
        <v>50</v>
      </c>
      <c r="X76" s="75">
        <f t="shared" si="15"/>
        <v>1</v>
      </c>
      <c r="Y76" s="69">
        <f t="shared" si="16"/>
        <v>33</v>
      </c>
      <c r="Z76" s="45">
        <f t="shared" si="17"/>
        <v>1</v>
      </c>
      <c r="AA76" s="14">
        <f t="shared" si="18"/>
        <v>0</v>
      </c>
      <c r="AB76" s="14">
        <f t="shared" si="19"/>
        <v>1</v>
      </c>
      <c r="AC76" s="14">
        <f t="shared" si="20"/>
        <v>3</v>
      </c>
      <c r="AD76" s="12">
        <f t="shared" si="21"/>
        <v>46</v>
      </c>
    </row>
    <row r="77" spans="2:30" s="7" customFormat="1" ht="28.5" customHeight="1">
      <c r="B77" s="147" t="s">
        <v>67</v>
      </c>
      <c r="C77" s="55">
        <v>2</v>
      </c>
      <c r="D77" s="56">
        <f t="shared" si="4"/>
        <v>0.04</v>
      </c>
      <c r="E77" s="55">
        <v>4</v>
      </c>
      <c r="F77" s="15">
        <f t="shared" si="5"/>
        <v>0.12121212121212122</v>
      </c>
      <c r="G77" s="111">
        <v>8</v>
      </c>
      <c r="H77" s="56">
        <f t="shared" si="6"/>
        <v>0.16</v>
      </c>
      <c r="I77" s="55">
        <v>5</v>
      </c>
      <c r="J77" s="108">
        <f t="shared" si="7"/>
        <v>0.15151515151515152</v>
      </c>
      <c r="K77" s="55">
        <v>17</v>
      </c>
      <c r="L77" s="56">
        <f t="shared" si="8"/>
        <v>0.34</v>
      </c>
      <c r="M77" s="55">
        <v>10</v>
      </c>
      <c r="N77" s="15">
        <f t="shared" si="9"/>
        <v>0.30303030303030304</v>
      </c>
      <c r="O77" s="111">
        <v>21</v>
      </c>
      <c r="P77" s="56">
        <f t="shared" si="10"/>
        <v>0.42</v>
      </c>
      <c r="Q77" s="55">
        <v>13</v>
      </c>
      <c r="R77" s="108">
        <f t="shared" si="11"/>
        <v>0.3939393939393939</v>
      </c>
      <c r="S77" s="68">
        <v>2</v>
      </c>
      <c r="T77" s="15">
        <f t="shared" si="12"/>
        <v>0.04</v>
      </c>
      <c r="U77" s="70">
        <v>1</v>
      </c>
      <c r="V77" s="15">
        <f t="shared" si="13"/>
        <v>0.030303030303030304</v>
      </c>
      <c r="W77" s="124">
        <f t="shared" si="14"/>
        <v>50</v>
      </c>
      <c r="X77" s="75">
        <f t="shared" si="15"/>
        <v>1</v>
      </c>
      <c r="Y77" s="69">
        <f t="shared" si="16"/>
        <v>33</v>
      </c>
      <c r="Z77" s="45">
        <f t="shared" si="17"/>
        <v>0.9999999999999999</v>
      </c>
      <c r="AA77" s="13">
        <f t="shared" si="18"/>
        <v>2</v>
      </c>
      <c r="AB77" s="13">
        <f t="shared" si="19"/>
        <v>8</v>
      </c>
      <c r="AC77" s="13">
        <f t="shared" si="20"/>
        <v>17</v>
      </c>
      <c r="AD77" s="12">
        <f t="shared" si="21"/>
        <v>21</v>
      </c>
    </row>
    <row r="78" spans="2:30" s="7" customFormat="1" ht="28.5" customHeight="1" thickBot="1">
      <c r="B78" s="148" t="s">
        <v>72</v>
      </c>
      <c r="C78" s="102">
        <v>13</v>
      </c>
      <c r="D78" s="88">
        <f t="shared" si="4"/>
        <v>0.26</v>
      </c>
      <c r="E78" s="102">
        <v>14</v>
      </c>
      <c r="F78" s="89">
        <f t="shared" si="5"/>
        <v>0.42424242424242425</v>
      </c>
      <c r="G78" s="112">
        <v>19</v>
      </c>
      <c r="H78" s="88">
        <f t="shared" si="6"/>
        <v>0.38</v>
      </c>
      <c r="I78" s="102">
        <v>9</v>
      </c>
      <c r="J78" s="110">
        <f t="shared" si="7"/>
        <v>0.2727272727272727</v>
      </c>
      <c r="K78" s="102">
        <v>10</v>
      </c>
      <c r="L78" s="88">
        <f t="shared" si="8"/>
        <v>0.2</v>
      </c>
      <c r="M78" s="102">
        <v>5</v>
      </c>
      <c r="N78" s="89">
        <f t="shared" si="9"/>
        <v>0.15151515151515152</v>
      </c>
      <c r="O78" s="112">
        <v>8</v>
      </c>
      <c r="P78" s="88">
        <f t="shared" si="10"/>
        <v>0.16</v>
      </c>
      <c r="Q78" s="102">
        <v>5</v>
      </c>
      <c r="R78" s="110">
        <f t="shared" si="11"/>
        <v>0.15151515151515152</v>
      </c>
      <c r="S78" s="146">
        <v>0</v>
      </c>
      <c r="T78" s="89">
        <f t="shared" si="12"/>
        <v>0</v>
      </c>
      <c r="U78" s="121">
        <v>0</v>
      </c>
      <c r="V78" s="89">
        <f t="shared" si="13"/>
        <v>0</v>
      </c>
      <c r="W78" s="125">
        <f t="shared" si="14"/>
        <v>50</v>
      </c>
      <c r="X78" s="117">
        <f t="shared" si="15"/>
        <v>1</v>
      </c>
      <c r="Y78" s="78">
        <f t="shared" si="16"/>
        <v>33</v>
      </c>
      <c r="Z78" s="46">
        <f t="shared" si="17"/>
        <v>1</v>
      </c>
      <c r="AA78" s="13">
        <f t="shared" si="18"/>
        <v>13</v>
      </c>
      <c r="AB78" s="13">
        <f t="shared" si="19"/>
        <v>19</v>
      </c>
      <c r="AC78" s="13">
        <f t="shared" si="20"/>
        <v>10</v>
      </c>
      <c r="AD78" s="12">
        <f t="shared" si="21"/>
        <v>8</v>
      </c>
    </row>
    <row r="79" spans="2:20" s="17" customFormat="1" ht="18" customHeight="1" thickBot="1">
      <c r="B79" s="73"/>
      <c r="C79" s="16"/>
      <c r="D79" s="15"/>
      <c r="E79" s="16"/>
      <c r="F79" s="15"/>
      <c r="G79" s="16"/>
      <c r="H79" s="15"/>
      <c r="I79" s="16"/>
      <c r="J79" s="15"/>
      <c r="K79" s="68"/>
      <c r="L79" s="15"/>
      <c r="M79" s="74"/>
      <c r="N79" s="75"/>
      <c r="O79" s="73"/>
      <c r="P79" s="76"/>
      <c r="Q79" s="76"/>
      <c r="R79" s="76"/>
      <c r="S79" s="76"/>
      <c r="T79" s="77"/>
    </row>
    <row r="80" spans="2:26" s="7" customFormat="1" ht="21" customHeight="1">
      <c r="B80" s="163" t="s">
        <v>68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5"/>
    </row>
    <row r="81" spans="2:26" s="7" customFormat="1" ht="21" customHeight="1" thickBot="1">
      <c r="B81" s="166" t="s">
        <v>69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9"/>
    </row>
    <row r="82" spans="2:26" s="7" customFormat="1" ht="21" customHeight="1" thickBot="1">
      <c r="B82" s="170"/>
      <c r="C82" s="158" t="s">
        <v>14</v>
      </c>
      <c r="D82" s="159"/>
      <c r="E82" s="159"/>
      <c r="F82" s="160"/>
      <c r="G82" s="159" t="s">
        <v>15</v>
      </c>
      <c r="H82" s="159"/>
      <c r="I82" s="159"/>
      <c r="J82" s="159"/>
      <c r="K82" s="158" t="s">
        <v>16</v>
      </c>
      <c r="L82" s="159"/>
      <c r="M82" s="159"/>
      <c r="N82" s="160"/>
      <c r="O82" s="159" t="s">
        <v>17</v>
      </c>
      <c r="P82" s="159"/>
      <c r="Q82" s="159"/>
      <c r="R82" s="159"/>
      <c r="S82" s="158" t="s">
        <v>57</v>
      </c>
      <c r="T82" s="159"/>
      <c r="U82" s="159"/>
      <c r="V82" s="160"/>
      <c r="W82" s="161" t="s">
        <v>4</v>
      </c>
      <c r="X82" s="161"/>
      <c r="Y82" s="161"/>
      <c r="Z82" s="162"/>
    </row>
    <row r="83" spans="2:26" s="7" customFormat="1" ht="21" customHeight="1" thickBot="1">
      <c r="B83" s="171"/>
      <c r="C83" s="156" t="s">
        <v>115</v>
      </c>
      <c r="D83" s="157"/>
      <c r="E83" s="154" t="s">
        <v>118</v>
      </c>
      <c r="F83" s="155"/>
      <c r="G83" s="156" t="s">
        <v>115</v>
      </c>
      <c r="H83" s="157"/>
      <c r="I83" s="154" t="s">
        <v>118</v>
      </c>
      <c r="J83" s="155"/>
      <c r="K83" s="156" t="s">
        <v>115</v>
      </c>
      <c r="L83" s="157"/>
      <c r="M83" s="154" t="s">
        <v>118</v>
      </c>
      <c r="N83" s="155"/>
      <c r="O83" s="156" t="s">
        <v>115</v>
      </c>
      <c r="P83" s="157"/>
      <c r="Q83" s="154" t="s">
        <v>118</v>
      </c>
      <c r="R83" s="155"/>
      <c r="S83" s="156" t="s">
        <v>115</v>
      </c>
      <c r="T83" s="157"/>
      <c r="U83" s="154" t="s">
        <v>118</v>
      </c>
      <c r="V83" s="155"/>
      <c r="W83" s="156" t="s">
        <v>115</v>
      </c>
      <c r="X83" s="157"/>
      <c r="Y83" s="154" t="s">
        <v>118</v>
      </c>
      <c r="Z83" s="155"/>
    </row>
    <row r="84" spans="2:30" s="7" customFormat="1" ht="28.5" customHeight="1">
      <c r="B84" s="22" t="s">
        <v>70</v>
      </c>
      <c r="C84" s="134">
        <v>0</v>
      </c>
      <c r="D84" s="80">
        <f>C84/W84</f>
        <v>0</v>
      </c>
      <c r="E84" s="79">
        <v>0</v>
      </c>
      <c r="F84" s="135">
        <f>E84/Y84</f>
        <v>0</v>
      </c>
      <c r="G84" s="132">
        <v>0</v>
      </c>
      <c r="H84" s="80">
        <f>G84/W84</f>
        <v>0</v>
      </c>
      <c r="I84" s="79">
        <v>0</v>
      </c>
      <c r="J84" s="81">
        <f>I84/Y84</f>
        <v>0</v>
      </c>
      <c r="K84" s="134">
        <v>0</v>
      </c>
      <c r="L84" s="80">
        <f>K84/W84</f>
        <v>0</v>
      </c>
      <c r="M84" s="79">
        <v>2</v>
      </c>
      <c r="N84" s="135">
        <f>M84/Y84</f>
        <v>0.06060606060606061</v>
      </c>
      <c r="O84" s="132">
        <v>50</v>
      </c>
      <c r="P84" s="80">
        <f>O84/W84</f>
        <v>1</v>
      </c>
      <c r="Q84" s="79">
        <v>30</v>
      </c>
      <c r="R84" s="81">
        <f>Q84/Y84</f>
        <v>0.9090909090909091</v>
      </c>
      <c r="S84" s="138">
        <v>0</v>
      </c>
      <c r="T84" s="81">
        <f>S84/W84</f>
        <v>0</v>
      </c>
      <c r="U84" s="140">
        <v>1</v>
      </c>
      <c r="V84" s="135">
        <f>U84/Y84</f>
        <v>0.030303030303030304</v>
      </c>
      <c r="W84" s="74">
        <f>O84+K84+G84+C84+S84</f>
        <v>50</v>
      </c>
      <c r="X84" s="75">
        <f>D84+H84+L84+P84+T84</f>
        <v>1</v>
      </c>
      <c r="Y84" s="119">
        <f>Q84+M84+I84+E84+U84</f>
        <v>33</v>
      </c>
      <c r="Z84" s="45">
        <f>F84+J84+N84+R84+V84</f>
        <v>1</v>
      </c>
      <c r="AA84" s="13">
        <f>C84</f>
        <v>0</v>
      </c>
      <c r="AB84" s="13">
        <f>G84</f>
        <v>0</v>
      </c>
      <c r="AC84" s="13">
        <f>K84</f>
        <v>0</v>
      </c>
      <c r="AD84" s="12">
        <f>O84</f>
        <v>50</v>
      </c>
    </row>
    <row r="85" spans="2:30" s="7" customFormat="1" ht="28.5" customHeight="1">
      <c r="B85" s="22" t="s">
        <v>21</v>
      </c>
      <c r="C85" s="134">
        <v>0</v>
      </c>
      <c r="D85" s="80">
        <f>C85/W85</f>
        <v>0</v>
      </c>
      <c r="E85" s="79">
        <v>0</v>
      </c>
      <c r="F85" s="135">
        <f>E85/Y85</f>
        <v>0</v>
      </c>
      <c r="G85" s="132">
        <v>0</v>
      </c>
      <c r="H85" s="80">
        <f>G85/W85</f>
        <v>0</v>
      </c>
      <c r="I85" s="79">
        <v>0</v>
      </c>
      <c r="J85" s="81">
        <f>I85/Y85</f>
        <v>0</v>
      </c>
      <c r="K85" s="134">
        <v>0</v>
      </c>
      <c r="L85" s="80">
        <f>K85/W85</f>
        <v>0</v>
      </c>
      <c r="M85" s="79">
        <v>0</v>
      </c>
      <c r="N85" s="135">
        <f>M85/Y85</f>
        <v>0</v>
      </c>
      <c r="O85" s="132">
        <v>50</v>
      </c>
      <c r="P85" s="80">
        <f>O85/W85</f>
        <v>1</v>
      </c>
      <c r="Q85" s="79">
        <v>32</v>
      </c>
      <c r="R85" s="81">
        <f>Q85/Y85</f>
        <v>0.9696969696969697</v>
      </c>
      <c r="S85" s="134">
        <v>0</v>
      </c>
      <c r="T85" s="81">
        <f>S85/W85</f>
        <v>0</v>
      </c>
      <c r="U85" s="79">
        <v>1</v>
      </c>
      <c r="V85" s="135">
        <f>U85/Y85</f>
        <v>0.030303030303030304</v>
      </c>
      <c r="W85" s="74">
        <f>O85+K85+G85+C85+S85</f>
        <v>50</v>
      </c>
      <c r="X85" s="75">
        <f>D85+H85+L85+P85+T85</f>
        <v>1</v>
      </c>
      <c r="Y85" s="69">
        <f>Q85+M85+I85+E85+U85</f>
        <v>33</v>
      </c>
      <c r="Z85" s="45">
        <f>F85+J85+N85+R85+V85</f>
        <v>1</v>
      </c>
      <c r="AA85" s="13"/>
      <c r="AB85" s="13"/>
      <c r="AC85" s="13"/>
      <c r="AD85" s="12"/>
    </row>
    <row r="86" spans="2:30" s="7" customFormat="1" ht="28.5" customHeight="1" thickBot="1">
      <c r="B86" s="103" t="s">
        <v>71</v>
      </c>
      <c r="C86" s="136">
        <v>0</v>
      </c>
      <c r="D86" s="130">
        <f>C86/W86</f>
        <v>0</v>
      </c>
      <c r="E86" s="129">
        <v>0</v>
      </c>
      <c r="F86" s="137">
        <f>E86/Y86</f>
        <v>0</v>
      </c>
      <c r="G86" s="133">
        <v>0</v>
      </c>
      <c r="H86" s="130">
        <f>G86/W86</f>
        <v>0</v>
      </c>
      <c r="I86" s="129">
        <v>0</v>
      </c>
      <c r="J86" s="131">
        <f>I86/Y86</f>
        <v>0</v>
      </c>
      <c r="K86" s="136">
        <v>0</v>
      </c>
      <c r="L86" s="130">
        <f>K86/W86</f>
        <v>0</v>
      </c>
      <c r="M86" s="129">
        <v>2</v>
      </c>
      <c r="N86" s="137">
        <f>M86/Y86</f>
        <v>0.06060606060606061</v>
      </c>
      <c r="O86" s="133">
        <v>50</v>
      </c>
      <c r="P86" s="130">
        <f>O86/W86</f>
        <v>1</v>
      </c>
      <c r="Q86" s="129">
        <v>30</v>
      </c>
      <c r="R86" s="131">
        <f>Q86/Y86</f>
        <v>0.9090909090909091</v>
      </c>
      <c r="S86" s="136">
        <v>0</v>
      </c>
      <c r="T86" s="131">
        <f>S86/W86</f>
        <v>0</v>
      </c>
      <c r="U86" s="129">
        <v>1</v>
      </c>
      <c r="V86" s="137">
        <f>U86/Y86</f>
        <v>0.030303030303030304</v>
      </c>
      <c r="W86" s="104">
        <f>O86+K86+G86+C86+S86</f>
        <v>50</v>
      </c>
      <c r="X86" s="117">
        <f>D86+H86+L86+P86+T86</f>
        <v>1</v>
      </c>
      <c r="Y86" s="78">
        <f>Q86+M86+I86+E86+U86</f>
        <v>33</v>
      </c>
      <c r="Z86" s="46">
        <f>F86+J86+N86+R86+V86</f>
        <v>1</v>
      </c>
      <c r="AA86" s="13"/>
      <c r="AB86" s="13"/>
      <c r="AC86" s="13"/>
      <c r="AD86" s="12"/>
    </row>
    <row r="87" spans="2:14" s="7" customFormat="1" ht="15" customHeight="1" thickBot="1">
      <c r="B87" s="11"/>
      <c r="D87" s="9"/>
      <c r="F87" s="9"/>
      <c r="H87" s="9"/>
      <c r="J87" s="31"/>
      <c r="K87" s="66"/>
      <c r="L87" s="31"/>
      <c r="M87" s="72"/>
      <c r="N87" s="41"/>
    </row>
    <row r="88" spans="2:26" s="7" customFormat="1" ht="21" customHeight="1">
      <c r="B88" s="163" t="s">
        <v>23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5"/>
    </row>
    <row r="89" spans="2:26" s="7" customFormat="1" ht="21" customHeight="1" thickBot="1">
      <c r="B89" s="166" t="s">
        <v>30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9"/>
    </row>
    <row r="90" spans="2:26" s="7" customFormat="1" ht="21" customHeight="1" thickBot="1">
      <c r="B90" s="170"/>
      <c r="C90" s="158" t="s">
        <v>14</v>
      </c>
      <c r="D90" s="159"/>
      <c r="E90" s="159"/>
      <c r="F90" s="160"/>
      <c r="G90" s="159" t="s">
        <v>15</v>
      </c>
      <c r="H90" s="159"/>
      <c r="I90" s="159"/>
      <c r="J90" s="159"/>
      <c r="K90" s="158" t="s">
        <v>16</v>
      </c>
      <c r="L90" s="159"/>
      <c r="M90" s="159"/>
      <c r="N90" s="160"/>
      <c r="O90" s="159" t="s">
        <v>17</v>
      </c>
      <c r="P90" s="159"/>
      <c r="Q90" s="159"/>
      <c r="R90" s="159"/>
      <c r="S90" s="158" t="s">
        <v>57</v>
      </c>
      <c r="T90" s="159"/>
      <c r="U90" s="159"/>
      <c r="V90" s="160"/>
      <c r="W90" s="161" t="s">
        <v>4</v>
      </c>
      <c r="X90" s="161"/>
      <c r="Y90" s="161"/>
      <c r="Z90" s="162"/>
    </row>
    <row r="91" spans="2:26" s="7" customFormat="1" ht="21" customHeight="1" thickBot="1">
      <c r="B91" s="171"/>
      <c r="C91" s="156" t="s">
        <v>115</v>
      </c>
      <c r="D91" s="157"/>
      <c r="E91" s="154" t="s">
        <v>118</v>
      </c>
      <c r="F91" s="155"/>
      <c r="G91" s="156" t="s">
        <v>115</v>
      </c>
      <c r="H91" s="157"/>
      <c r="I91" s="154" t="s">
        <v>118</v>
      </c>
      <c r="J91" s="155"/>
      <c r="K91" s="156" t="s">
        <v>115</v>
      </c>
      <c r="L91" s="157"/>
      <c r="M91" s="154" t="s">
        <v>118</v>
      </c>
      <c r="N91" s="155"/>
      <c r="O91" s="156" t="s">
        <v>115</v>
      </c>
      <c r="P91" s="157"/>
      <c r="Q91" s="154" t="s">
        <v>118</v>
      </c>
      <c r="R91" s="155"/>
      <c r="S91" s="156" t="s">
        <v>115</v>
      </c>
      <c r="T91" s="157"/>
      <c r="U91" s="154" t="s">
        <v>118</v>
      </c>
      <c r="V91" s="155"/>
      <c r="W91" s="156" t="s">
        <v>115</v>
      </c>
      <c r="X91" s="157"/>
      <c r="Y91" s="154" t="s">
        <v>118</v>
      </c>
      <c r="Z91" s="155"/>
    </row>
    <row r="92" spans="2:26" s="7" customFormat="1" ht="28.5" customHeight="1" thickBot="1">
      <c r="B92" s="103" t="s">
        <v>24</v>
      </c>
      <c r="C92" s="113">
        <v>0</v>
      </c>
      <c r="D92" s="61">
        <f>C92/W92</f>
        <v>0</v>
      </c>
      <c r="E92" s="60">
        <v>0</v>
      </c>
      <c r="F92" s="114">
        <f>E92/Y92</f>
        <v>0</v>
      </c>
      <c r="G92" s="106">
        <v>1</v>
      </c>
      <c r="H92" s="61">
        <f>G92/W92</f>
        <v>0.02</v>
      </c>
      <c r="I92" s="60">
        <v>0</v>
      </c>
      <c r="J92" s="42">
        <f>I92/Y92</f>
        <v>0</v>
      </c>
      <c r="K92" s="113">
        <v>7</v>
      </c>
      <c r="L92" s="61">
        <f>K92/W92</f>
        <v>0.14</v>
      </c>
      <c r="M92" s="60">
        <v>6</v>
      </c>
      <c r="N92" s="114">
        <f>M92/Y92</f>
        <v>0.18181818181818182</v>
      </c>
      <c r="O92" s="106">
        <v>42</v>
      </c>
      <c r="P92" s="61">
        <f>O92/W92</f>
        <v>0.84</v>
      </c>
      <c r="Q92" s="60">
        <v>27</v>
      </c>
      <c r="R92" s="42">
        <f>Q92/Y92</f>
        <v>0.8181818181818182</v>
      </c>
      <c r="S92" s="115">
        <v>0</v>
      </c>
      <c r="T92" s="42">
        <f>S92/W92</f>
        <v>0</v>
      </c>
      <c r="U92" s="122">
        <v>0</v>
      </c>
      <c r="V92" s="114">
        <f>U92/Y92</f>
        <v>0</v>
      </c>
      <c r="W92" s="116">
        <f>C92+G92+K92+O92+S92</f>
        <v>50</v>
      </c>
      <c r="X92" s="118">
        <f>D92+H92+L92+P92+T92</f>
        <v>1</v>
      </c>
      <c r="Y92" s="123">
        <f>E92+I92+M92+Q92+U92</f>
        <v>33</v>
      </c>
      <c r="Z92" s="44">
        <f>F92+J92+N92+R92+V92</f>
        <v>1</v>
      </c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6"/>
      <c r="L482" s="31"/>
      <c r="M482" s="40"/>
      <c r="N482" s="41"/>
    </row>
    <row r="483" spans="2:14" s="7" customFormat="1" ht="15" customHeight="1">
      <c r="B483" s="11"/>
      <c r="D483" s="9"/>
      <c r="F483" s="9"/>
      <c r="H483" s="9"/>
      <c r="J483" s="31"/>
      <c r="K483" s="66"/>
      <c r="L483" s="31"/>
      <c r="M483" s="40"/>
      <c r="N483" s="41"/>
    </row>
  </sheetData>
  <sheetProtection/>
  <mergeCells count="87">
    <mergeCell ref="B2:F2"/>
    <mergeCell ref="B3:F3"/>
    <mergeCell ref="B5:F5"/>
    <mergeCell ref="B70:B71"/>
    <mergeCell ref="C40:D40"/>
    <mergeCell ref="C7:D7"/>
    <mergeCell ref="B7:B8"/>
    <mergeCell ref="B38:F38"/>
    <mergeCell ref="B39:F39"/>
    <mergeCell ref="B68:Z68"/>
    <mergeCell ref="B80:Z80"/>
    <mergeCell ref="B81:Z81"/>
    <mergeCell ref="B88:Z88"/>
    <mergeCell ref="B89:Z89"/>
    <mergeCell ref="B82:B83"/>
    <mergeCell ref="C82:F82"/>
    <mergeCell ref="G82:J82"/>
    <mergeCell ref="K82:N82"/>
    <mergeCell ref="O82:R82"/>
    <mergeCell ref="S82:V82"/>
    <mergeCell ref="B69:Z69"/>
    <mergeCell ref="E7:F7"/>
    <mergeCell ref="C8:D8"/>
    <mergeCell ref="E8:F8"/>
    <mergeCell ref="C12:D12"/>
    <mergeCell ref="E12:F12"/>
    <mergeCell ref="B10:F10"/>
    <mergeCell ref="B11:F11"/>
    <mergeCell ref="E40:F40"/>
    <mergeCell ref="C52:D52"/>
    <mergeCell ref="E52:F52"/>
    <mergeCell ref="C60:D60"/>
    <mergeCell ref="E60:F60"/>
    <mergeCell ref="B50:F50"/>
    <mergeCell ref="B51:F51"/>
    <mergeCell ref="B58:F58"/>
    <mergeCell ref="B59:F59"/>
    <mergeCell ref="C70:F70"/>
    <mergeCell ref="G70:J70"/>
    <mergeCell ref="K70:N70"/>
    <mergeCell ref="O70:R70"/>
    <mergeCell ref="S70:V70"/>
    <mergeCell ref="W70:Z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V71"/>
    <mergeCell ref="W71:X71"/>
    <mergeCell ref="Y71:Z71"/>
    <mergeCell ref="W82:Z82"/>
    <mergeCell ref="C83:D83"/>
    <mergeCell ref="E83:F83"/>
    <mergeCell ref="G83:H83"/>
    <mergeCell ref="I83:J83"/>
    <mergeCell ref="K83:L83"/>
    <mergeCell ref="M83:N83"/>
    <mergeCell ref="O83:P83"/>
    <mergeCell ref="Q83:R83"/>
    <mergeCell ref="S83:T83"/>
    <mergeCell ref="U83:V83"/>
    <mergeCell ref="W83:X83"/>
    <mergeCell ref="Y83:Z83"/>
    <mergeCell ref="B90:B91"/>
    <mergeCell ref="C90:F90"/>
    <mergeCell ref="G90:J90"/>
    <mergeCell ref="K90:N90"/>
    <mergeCell ref="O90:R90"/>
    <mergeCell ref="S90:V90"/>
    <mergeCell ref="W90:Z90"/>
    <mergeCell ref="C91:D91"/>
    <mergeCell ref="E91:F91"/>
    <mergeCell ref="G91:H91"/>
    <mergeCell ref="I91:J91"/>
    <mergeCell ref="K91:L91"/>
    <mergeCell ref="M91:N91"/>
    <mergeCell ref="O91:P91"/>
    <mergeCell ref="Q91:R91"/>
    <mergeCell ref="S91:T91"/>
    <mergeCell ref="U91:V91"/>
    <mergeCell ref="W91:X91"/>
    <mergeCell ref="Y91:Z9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D482"/>
  <sheetViews>
    <sheetView zoomScale="80" zoomScaleNormal="80" zoomScalePageLayoutView="0" workbookViewId="0" topLeftCell="A73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9.710937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2" t="s">
        <v>32</v>
      </c>
      <c r="C2" s="193"/>
      <c r="D2" s="193"/>
      <c r="E2" s="193"/>
      <c r="F2" s="19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95" t="s">
        <v>25</v>
      </c>
      <c r="C3" s="196"/>
      <c r="D3" s="196"/>
      <c r="E3" s="196"/>
      <c r="F3" s="19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50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22</v>
      </c>
      <c r="D8" s="184"/>
      <c r="E8" s="183">
        <v>30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11</v>
      </c>
      <c r="D13" s="20">
        <f>C13/C17</f>
        <v>0.5</v>
      </c>
      <c r="E13" s="17">
        <v>16</v>
      </c>
      <c r="F13" s="20">
        <f>E13/E17</f>
        <v>0.5333333333333333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10</v>
      </c>
      <c r="D14" s="20">
        <f>C14/C17</f>
        <v>0.45454545454545453</v>
      </c>
      <c r="E14" s="17">
        <v>14</v>
      </c>
      <c r="F14" s="20">
        <f>E14/E17</f>
        <v>0.4666666666666667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1</v>
      </c>
      <c r="D15" s="20">
        <f>C15/C17</f>
        <v>0.045454545454545456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99">
        <f>SUM(C13:C16)</f>
        <v>22</v>
      </c>
      <c r="D17" s="49">
        <f>SUM(D13:D16)</f>
        <v>1</v>
      </c>
      <c r="E17" s="48">
        <f>SUM(E13:E16)</f>
        <v>30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19</v>
      </c>
      <c r="D18" s="25">
        <f>C18/C22</f>
        <v>0.8636363636363636</v>
      </c>
      <c r="E18" s="24">
        <v>30</v>
      </c>
      <c r="F18" s="25">
        <f>E18/E22</f>
        <v>1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1</v>
      </c>
      <c r="D19" s="20">
        <f>C19/C22</f>
        <v>0.045454545454545456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2</v>
      </c>
      <c r="D20" s="20">
        <f>C20/C22</f>
        <v>0.09090909090909091</v>
      </c>
      <c r="E20" s="17">
        <v>0</v>
      </c>
      <c r="F20" s="20">
        <f>E20/E22</f>
        <v>0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0</v>
      </c>
      <c r="D21" s="21">
        <f>C21/C22</f>
        <v>0</v>
      </c>
      <c r="E21" s="10">
        <v>0</v>
      </c>
      <c r="F21" s="21">
        <f>E21/E22</f>
        <v>0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99">
        <f>SUM(C18:C21)</f>
        <v>22</v>
      </c>
      <c r="D22" s="49">
        <f>SUM(D18:D21)</f>
        <v>1</v>
      </c>
      <c r="E22" s="48">
        <f>SUM(E18:E21)</f>
        <v>30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0</v>
      </c>
      <c r="D23" s="25">
        <f aca="true" t="shared" si="0" ref="D23:D31">C23/$C$32</f>
        <v>0</v>
      </c>
      <c r="E23" s="24">
        <v>1</v>
      </c>
      <c r="F23" s="25">
        <f>E23/$E$32</f>
        <v>0.03333333333333333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6</v>
      </c>
      <c r="D24" s="20">
        <f t="shared" si="0"/>
        <v>0.2727272727272727</v>
      </c>
      <c r="E24" s="17">
        <v>9</v>
      </c>
      <c r="F24" s="20">
        <f aca="true" t="shared" si="1" ref="F24:F31">E24/$E$32</f>
        <v>0.3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1</v>
      </c>
      <c r="D25" s="20">
        <f t="shared" si="0"/>
        <v>0.045454545454545456</v>
      </c>
      <c r="E25" s="17">
        <v>4</v>
      </c>
      <c r="F25" s="20">
        <f t="shared" si="1"/>
        <v>0.13333333333333333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2</v>
      </c>
      <c r="D26" s="20">
        <f t="shared" si="0"/>
        <v>0.09090909090909091</v>
      </c>
      <c r="E26" s="17">
        <v>2</v>
      </c>
      <c r="F26" s="20">
        <f t="shared" si="1"/>
        <v>0.06666666666666667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1</v>
      </c>
      <c r="D27" s="20">
        <f t="shared" si="0"/>
        <v>0.045454545454545456</v>
      </c>
      <c r="E27" s="17">
        <v>3</v>
      </c>
      <c r="F27" s="20">
        <f t="shared" si="1"/>
        <v>0.1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0</v>
      </c>
      <c r="D28" s="20">
        <f t="shared" si="0"/>
        <v>0</v>
      </c>
      <c r="E28" s="17">
        <v>1</v>
      </c>
      <c r="F28" s="20">
        <f t="shared" si="1"/>
        <v>0.03333333333333333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2</v>
      </c>
      <c r="D29" s="20">
        <f t="shared" si="0"/>
        <v>0.09090909090909091</v>
      </c>
      <c r="E29" s="17">
        <v>1</v>
      </c>
      <c r="F29" s="20">
        <f t="shared" si="1"/>
        <v>0.03333333333333333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9</v>
      </c>
      <c r="D30" s="20">
        <f t="shared" si="0"/>
        <v>0.4090909090909091</v>
      </c>
      <c r="E30" s="17">
        <v>9</v>
      </c>
      <c r="F30" s="20">
        <f t="shared" si="1"/>
        <v>0.3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1</v>
      </c>
      <c r="D31" s="21">
        <f t="shared" si="0"/>
        <v>0.045454545454545456</v>
      </c>
      <c r="E31" s="10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99">
        <f>SUM(C23:C31)</f>
        <v>22</v>
      </c>
      <c r="D32" s="49">
        <f>SUM(D23:D31)</f>
        <v>1</v>
      </c>
      <c r="E32" s="48">
        <f>SUM(E23:E31)</f>
        <v>30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15</v>
      </c>
      <c r="D33" s="25">
        <f>C33/C36</f>
        <v>0.6818181818181818</v>
      </c>
      <c r="E33" s="24">
        <v>12</v>
      </c>
      <c r="F33" s="25">
        <f>E33/E36</f>
        <v>0.4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4</v>
      </c>
      <c r="D34" s="20">
        <f>C34/C36</f>
        <v>0.18181818181818182</v>
      </c>
      <c r="E34" s="17">
        <v>11</v>
      </c>
      <c r="F34" s="20">
        <f>E34/E36</f>
        <v>0.36666666666666664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3</v>
      </c>
      <c r="D35" s="21">
        <f>C35/C36</f>
        <v>0.13636363636363635</v>
      </c>
      <c r="E35" s="10">
        <v>7</v>
      </c>
      <c r="F35" s="21">
        <f>E35/E36</f>
        <v>0.23333333333333334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99">
        <f>SUM(C33:C35)</f>
        <v>22</v>
      </c>
      <c r="D36" s="49">
        <f>SUM(D33:D35)</f>
        <v>0.9999999999999999</v>
      </c>
      <c r="E36" s="48">
        <f>SUM(E33:E35)</f>
        <v>30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1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51</v>
      </c>
      <c r="C41" s="97">
        <v>4</v>
      </c>
      <c r="D41" s="20">
        <f aca="true" t="shared" si="2" ref="D41:D46">C41/$C$47</f>
        <v>0.14285714285714285</v>
      </c>
      <c r="E41" s="17">
        <v>10</v>
      </c>
      <c r="F41" s="20">
        <f aca="true" t="shared" si="3" ref="F41:F46">E41/$E$47</f>
        <v>0.24390243902439024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52</v>
      </c>
      <c r="C42" s="97">
        <v>7</v>
      </c>
      <c r="D42" s="20">
        <f t="shared" si="2"/>
        <v>0.25</v>
      </c>
      <c r="E42" s="17">
        <v>10</v>
      </c>
      <c r="F42" s="20">
        <f t="shared" si="3"/>
        <v>0.24390243902439024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53</v>
      </c>
      <c r="C43" s="97">
        <v>3</v>
      </c>
      <c r="D43" s="20">
        <f t="shared" si="2"/>
        <v>0.10714285714285714</v>
      </c>
      <c r="E43" s="17">
        <v>1</v>
      </c>
      <c r="F43" s="20">
        <f t="shared" si="3"/>
        <v>0.024390243902439025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54</v>
      </c>
      <c r="C44" s="97">
        <v>6</v>
      </c>
      <c r="D44" s="20">
        <f t="shared" si="2"/>
        <v>0.21428571428571427</v>
      </c>
      <c r="E44" s="17">
        <v>8</v>
      </c>
      <c r="F44" s="20">
        <f t="shared" si="3"/>
        <v>0.1951219512195122</v>
      </c>
      <c r="H44" s="9"/>
      <c r="J44" s="31"/>
      <c r="K44" s="66"/>
      <c r="L44" s="31"/>
      <c r="M44" s="40"/>
      <c r="N44" s="41"/>
    </row>
    <row r="45" spans="2:14" s="7" customFormat="1" ht="28.5" customHeight="1">
      <c r="B45" s="22" t="s">
        <v>55</v>
      </c>
      <c r="C45" s="97">
        <v>5</v>
      </c>
      <c r="D45" s="20">
        <f t="shared" si="2"/>
        <v>0.17857142857142858</v>
      </c>
      <c r="E45" s="17">
        <v>7</v>
      </c>
      <c r="F45" s="20">
        <f t="shared" si="3"/>
        <v>0.17073170731707318</v>
      </c>
      <c r="H45" s="9"/>
      <c r="J45" s="31"/>
      <c r="K45" s="66"/>
      <c r="L45" s="31"/>
      <c r="M45" s="40"/>
      <c r="N45" s="41"/>
    </row>
    <row r="46" spans="2:14" s="7" customFormat="1" ht="28.5" customHeight="1" thickBot="1">
      <c r="B46" s="58" t="s">
        <v>56</v>
      </c>
      <c r="C46" s="98">
        <v>3</v>
      </c>
      <c r="D46" s="21">
        <f t="shared" si="2"/>
        <v>0.10714285714285714</v>
      </c>
      <c r="E46" s="10">
        <v>5</v>
      </c>
      <c r="F46" s="21">
        <f t="shared" si="3"/>
        <v>0.12195121951219512</v>
      </c>
      <c r="H46" s="9"/>
      <c r="J46" s="31"/>
      <c r="K46" s="66"/>
      <c r="L46" s="31"/>
      <c r="M46" s="40"/>
      <c r="N46" s="41"/>
    </row>
    <row r="47" spans="2:14" s="50" customFormat="1" ht="28.5" customHeight="1" thickBot="1" thickTop="1">
      <c r="B47" s="59" t="s">
        <v>4</v>
      </c>
      <c r="C47" s="99">
        <f>SUM(C41:C46)</f>
        <v>28</v>
      </c>
      <c r="D47" s="49">
        <f>SUM(D41:D46)</f>
        <v>1</v>
      </c>
      <c r="E47" s="48">
        <f>SUM(E41:E46)</f>
        <v>41</v>
      </c>
      <c r="F47" s="49">
        <f>SUM(F41:F46)</f>
        <v>1</v>
      </c>
      <c r="H47" s="51"/>
      <c r="J47" s="52"/>
      <c r="K47" s="67"/>
      <c r="L47" s="52"/>
      <c r="M47" s="43"/>
      <c r="N47" s="53"/>
    </row>
    <row r="48" spans="2:14" s="7" customFormat="1" ht="15" customHeight="1" thickBot="1">
      <c r="B48" s="11"/>
      <c r="D48" s="9"/>
      <c r="F48" s="9"/>
      <c r="H48" s="9"/>
      <c r="J48" s="31"/>
      <c r="K48" s="66"/>
      <c r="L48" s="31"/>
      <c r="M48" s="40"/>
      <c r="N48" s="41"/>
    </row>
    <row r="49" spans="2:14" s="7" customFormat="1" ht="21" customHeight="1">
      <c r="B49" s="163" t="s">
        <v>73</v>
      </c>
      <c r="C49" s="164"/>
      <c r="D49" s="164"/>
      <c r="E49" s="164"/>
      <c r="F49" s="165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166" t="s">
        <v>29</v>
      </c>
      <c r="C50" s="168"/>
      <c r="D50" s="168"/>
      <c r="E50" s="168"/>
      <c r="F50" s="169"/>
      <c r="H50" s="9"/>
      <c r="J50" s="31"/>
      <c r="K50" s="66"/>
      <c r="L50" s="31"/>
      <c r="M50" s="40"/>
      <c r="N50" s="41"/>
    </row>
    <row r="51" spans="2:14" s="7" customFormat="1" ht="21" customHeight="1" thickBot="1">
      <c r="B51" s="95"/>
      <c r="C51" s="156" t="s">
        <v>115</v>
      </c>
      <c r="D51" s="155"/>
      <c r="E51" s="156" t="s">
        <v>118</v>
      </c>
      <c r="F51" s="155"/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11</v>
      </c>
      <c r="C52" s="97">
        <v>10</v>
      </c>
      <c r="D52" s="20">
        <f>C52/C55</f>
        <v>0.45454545454545453</v>
      </c>
      <c r="E52" s="17">
        <v>17</v>
      </c>
      <c r="F52" s="20">
        <f>E52/E55</f>
        <v>0.5666666666666667</v>
      </c>
      <c r="H52" s="9"/>
      <c r="J52" s="31"/>
      <c r="K52" s="66"/>
      <c r="L52" s="31"/>
      <c r="M52" s="40"/>
      <c r="N52" s="41"/>
    </row>
    <row r="53" spans="2:14" s="7" customFormat="1" ht="21" customHeight="1">
      <c r="B53" s="22" t="s">
        <v>12</v>
      </c>
      <c r="C53" s="97">
        <v>12</v>
      </c>
      <c r="D53" s="20">
        <f>C53/C55</f>
        <v>0.5454545454545454</v>
      </c>
      <c r="E53" s="17">
        <v>13</v>
      </c>
      <c r="F53" s="20">
        <f>E53/E55</f>
        <v>0.43333333333333335</v>
      </c>
      <c r="H53" s="9"/>
      <c r="J53" s="31"/>
      <c r="K53" s="66"/>
      <c r="L53" s="31"/>
      <c r="M53" s="40"/>
      <c r="N53" s="41"/>
    </row>
    <row r="54" spans="2:14" s="7" customFormat="1" ht="21" customHeight="1" thickBot="1">
      <c r="B54" s="58" t="s">
        <v>57</v>
      </c>
      <c r="C54" s="98">
        <v>0</v>
      </c>
      <c r="D54" s="21">
        <f>C54/C55</f>
        <v>0</v>
      </c>
      <c r="E54" s="10">
        <v>0</v>
      </c>
      <c r="F54" s="21">
        <f>E54/E55</f>
        <v>0</v>
      </c>
      <c r="H54" s="9"/>
      <c r="J54" s="31"/>
      <c r="K54" s="66"/>
      <c r="L54" s="31"/>
      <c r="M54" s="40"/>
      <c r="N54" s="41"/>
    </row>
    <row r="55" spans="2:14" s="50" customFormat="1" ht="21" customHeight="1" thickBot="1" thickTop="1">
      <c r="B55" s="59" t="s">
        <v>4</v>
      </c>
      <c r="C55" s="99">
        <f>SUM(C52:C54)</f>
        <v>22</v>
      </c>
      <c r="D55" s="49">
        <f>SUM(D52:D54)</f>
        <v>1</v>
      </c>
      <c r="E55" s="48">
        <f>SUM(E52:E54)</f>
        <v>30</v>
      </c>
      <c r="F55" s="49">
        <f>SUM(F52:F54)</f>
        <v>1</v>
      </c>
      <c r="H55" s="51"/>
      <c r="J55" s="52"/>
      <c r="K55" s="67"/>
      <c r="L55" s="52"/>
      <c r="M55" s="43"/>
      <c r="N55" s="53"/>
    </row>
    <row r="56" spans="2:14" s="7" customFormat="1" ht="15" customHeight="1" thickBot="1">
      <c r="B56" s="11"/>
      <c r="D56" s="9"/>
      <c r="F56" s="9"/>
      <c r="H56" s="9"/>
      <c r="J56" s="31"/>
      <c r="K56" s="66"/>
      <c r="L56" s="31"/>
      <c r="M56" s="40"/>
      <c r="N56" s="41"/>
    </row>
    <row r="57" spans="2:14" s="7" customFormat="1" ht="21" customHeight="1">
      <c r="B57" s="163" t="s">
        <v>60</v>
      </c>
      <c r="C57" s="164"/>
      <c r="D57" s="164"/>
      <c r="E57" s="164"/>
      <c r="F57" s="165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166" t="s">
        <v>61</v>
      </c>
      <c r="C58" s="168"/>
      <c r="D58" s="168"/>
      <c r="E58" s="168"/>
      <c r="F58" s="169"/>
      <c r="H58" s="9"/>
      <c r="J58" s="31"/>
      <c r="K58" s="66"/>
      <c r="L58" s="31"/>
      <c r="M58" s="40"/>
      <c r="N58" s="41"/>
    </row>
    <row r="59" spans="2:14" s="7" customFormat="1" ht="21" customHeight="1" thickBot="1">
      <c r="B59" s="93"/>
      <c r="C59" s="156" t="s">
        <v>115</v>
      </c>
      <c r="D59" s="155"/>
      <c r="E59" s="156" t="s">
        <v>118</v>
      </c>
      <c r="F59" s="155"/>
      <c r="H59" s="9"/>
      <c r="J59" s="31"/>
      <c r="K59" s="66"/>
      <c r="L59" s="31"/>
      <c r="M59" s="40"/>
      <c r="N59" s="41"/>
    </row>
    <row r="60" spans="2:14" s="7" customFormat="1" ht="21" customHeight="1">
      <c r="B60" s="26" t="s">
        <v>14</v>
      </c>
      <c r="C60" s="100">
        <v>0</v>
      </c>
      <c r="D60" s="25">
        <f>C60/$C$65</f>
        <v>0</v>
      </c>
      <c r="E60" s="100">
        <v>0</v>
      </c>
      <c r="F60" s="25">
        <f>E60/$E$65</f>
        <v>0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15</v>
      </c>
      <c r="C61" s="97">
        <v>4</v>
      </c>
      <c r="D61" s="20">
        <f>C61/$C$65</f>
        <v>0.18181818181818182</v>
      </c>
      <c r="E61" s="97">
        <v>2</v>
      </c>
      <c r="F61" s="20">
        <f>E61/$E$65</f>
        <v>0.06666666666666667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62</v>
      </c>
      <c r="C62" s="97">
        <v>5</v>
      </c>
      <c r="D62" s="20">
        <f>C62/$C$65</f>
        <v>0.22727272727272727</v>
      </c>
      <c r="E62" s="97">
        <v>10</v>
      </c>
      <c r="F62" s="20">
        <f>E62/$E$65</f>
        <v>0.3333333333333333</v>
      </c>
      <c r="H62" s="9"/>
      <c r="J62" s="31"/>
      <c r="K62" s="66"/>
      <c r="L62" s="31"/>
      <c r="M62" s="40"/>
      <c r="N62" s="41"/>
    </row>
    <row r="63" spans="2:14" s="7" customFormat="1" ht="21" customHeight="1">
      <c r="B63" s="22" t="s">
        <v>17</v>
      </c>
      <c r="C63" s="97">
        <v>3</v>
      </c>
      <c r="D63" s="20">
        <f>C63/$C$65</f>
        <v>0.13636363636363635</v>
      </c>
      <c r="E63" s="97">
        <v>9</v>
      </c>
      <c r="F63" s="20">
        <f>E63/$E$65</f>
        <v>0.3</v>
      </c>
      <c r="H63" s="9"/>
      <c r="J63" s="31"/>
      <c r="K63" s="66"/>
      <c r="L63" s="31"/>
      <c r="M63" s="40"/>
      <c r="N63" s="41"/>
    </row>
    <row r="64" spans="2:14" s="7" customFormat="1" ht="21" customHeight="1" thickBot="1">
      <c r="B64" s="58" t="s">
        <v>57</v>
      </c>
      <c r="C64" s="98">
        <v>10</v>
      </c>
      <c r="D64" s="21">
        <f>C64/$C$65</f>
        <v>0.45454545454545453</v>
      </c>
      <c r="E64" s="98">
        <v>9</v>
      </c>
      <c r="F64" s="21">
        <f>E64/$E$65</f>
        <v>0.3</v>
      </c>
      <c r="H64" s="9"/>
      <c r="J64" s="31"/>
      <c r="K64" s="66"/>
      <c r="L64" s="31"/>
      <c r="M64" s="40"/>
      <c r="N64" s="41"/>
    </row>
    <row r="65" spans="2:14" s="7" customFormat="1" ht="21" customHeight="1" thickBot="1" thickTop="1">
      <c r="B65" s="59" t="s">
        <v>4</v>
      </c>
      <c r="C65" s="99">
        <f>SUM(C60:C64)</f>
        <v>22</v>
      </c>
      <c r="D65" s="49">
        <f>SUM(D60:D64)</f>
        <v>1</v>
      </c>
      <c r="E65" s="99">
        <f>SUM(E60:E64)</f>
        <v>30</v>
      </c>
      <c r="F65" s="49">
        <f>SUM(F60:F64)</f>
        <v>1</v>
      </c>
      <c r="H65" s="9"/>
      <c r="J65" s="31"/>
      <c r="K65" s="66"/>
      <c r="L65" s="31"/>
      <c r="M65" s="40"/>
      <c r="N65" s="41"/>
    </row>
    <row r="66" spans="2:14" s="7" customFormat="1" ht="15" customHeight="1" thickBot="1">
      <c r="B66" s="11"/>
      <c r="D66" s="9"/>
      <c r="F66" s="9"/>
      <c r="H66" s="9"/>
      <c r="J66" s="31"/>
      <c r="K66" s="66"/>
      <c r="L66" s="31"/>
      <c r="M66" s="72"/>
      <c r="N66" s="41"/>
    </row>
    <row r="67" spans="2:26" s="7" customFormat="1" ht="21" customHeight="1">
      <c r="B67" s="163" t="s">
        <v>63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</row>
    <row r="68" spans="2:26" s="7" customFormat="1" ht="21" customHeight="1" thickBot="1">
      <c r="B68" s="166" t="s">
        <v>64</v>
      </c>
      <c r="C68" s="167"/>
      <c r="D68" s="167"/>
      <c r="E68" s="167"/>
      <c r="F68" s="167"/>
      <c r="G68" s="168"/>
      <c r="H68" s="168"/>
      <c r="I68" s="168"/>
      <c r="J68" s="168"/>
      <c r="K68" s="167"/>
      <c r="L68" s="167"/>
      <c r="M68" s="167"/>
      <c r="N68" s="167"/>
      <c r="O68" s="168"/>
      <c r="P68" s="168"/>
      <c r="Q68" s="168"/>
      <c r="R68" s="168"/>
      <c r="S68" s="167"/>
      <c r="T68" s="167"/>
      <c r="U68" s="167"/>
      <c r="V68" s="167"/>
      <c r="W68" s="168"/>
      <c r="X68" s="168"/>
      <c r="Y68" s="168"/>
      <c r="Z68" s="169"/>
    </row>
    <row r="69" spans="2:26" s="7" customFormat="1" ht="21" customHeight="1" thickBot="1">
      <c r="B69" s="170"/>
      <c r="C69" s="158" t="s">
        <v>14</v>
      </c>
      <c r="D69" s="159"/>
      <c r="E69" s="159"/>
      <c r="F69" s="160"/>
      <c r="G69" s="159" t="s">
        <v>15</v>
      </c>
      <c r="H69" s="159"/>
      <c r="I69" s="159"/>
      <c r="J69" s="159"/>
      <c r="K69" s="158" t="s">
        <v>16</v>
      </c>
      <c r="L69" s="159"/>
      <c r="M69" s="159"/>
      <c r="N69" s="160"/>
      <c r="O69" s="159" t="s">
        <v>17</v>
      </c>
      <c r="P69" s="159"/>
      <c r="Q69" s="159"/>
      <c r="R69" s="159"/>
      <c r="S69" s="158" t="s">
        <v>57</v>
      </c>
      <c r="T69" s="159"/>
      <c r="U69" s="159"/>
      <c r="V69" s="160"/>
      <c r="W69" s="161" t="s">
        <v>4</v>
      </c>
      <c r="X69" s="161"/>
      <c r="Y69" s="161"/>
      <c r="Z69" s="162"/>
    </row>
    <row r="70" spans="2:26" s="7" customFormat="1" ht="21" customHeight="1" thickBot="1">
      <c r="B70" s="171"/>
      <c r="C70" s="156" t="s">
        <v>115</v>
      </c>
      <c r="D70" s="157"/>
      <c r="E70" s="154" t="s">
        <v>118</v>
      </c>
      <c r="F70" s="155"/>
      <c r="G70" s="156" t="s">
        <v>115</v>
      </c>
      <c r="H70" s="157"/>
      <c r="I70" s="154" t="s">
        <v>118</v>
      </c>
      <c r="J70" s="155"/>
      <c r="K70" s="156" t="s">
        <v>115</v>
      </c>
      <c r="L70" s="157"/>
      <c r="M70" s="154" t="s">
        <v>118</v>
      </c>
      <c r="N70" s="155"/>
      <c r="O70" s="156" t="s">
        <v>115</v>
      </c>
      <c r="P70" s="157"/>
      <c r="Q70" s="154" t="s">
        <v>118</v>
      </c>
      <c r="R70" s="155"/>
      <c r="S70" s="156" t="s">
        <v>115</v>
      </c>
      <c r="T70" s="157"/>
      <c r="U70" s="154" t="s">
        <v>118</v>
      </c>
      <c r="V70" s="155"/>
      <c r="W70" s="156" t="s">
        <v>115</v>
      </c>
      <c r="X70" s="157"/>
      <c r="Y70" s="154" t="s">
        <v>118</v>
      </c>
      <c r="Z70" s="155"/>
    </row>
    <row r="71" spans="2:30" s="7" customFormat="1" ht="28.5" customHeight="1">
      <c r="B71" s="22" t="s">
        <v>22</v>
      </c>
      <c r="C71" s="111">
        <v>0</v>
      </c>
      <c r="D71" s="56">
        <f aca="true" t="shared" si="4" ref="D71:D77">C71/W71</f>
        <v>0</v>
      </c>
      <c r="E71" s="55">
        <v>0</v>
      </c>
      <c r="F71" s="108">
        <f aca="true" t="shared" si="5" ref="F71:F77">E71/Y71</f>
        <v>0</v>
      </c>
      <c r="G71" s="55">
        <v>1</v>
      </c>
      <c r="H71" s="56">
        <f aca="true" t="shared" si="6" ref="H71:H77">G71/W71</f>
        <v>0.045454545454545456</v>
      </c>
      <c r="I71" s="55">
        <v>0</v>
      </c>
      <c r="J71" s="15">
        <f aca="true" t="shared" si="7" ref="J71:J77">I71/Y71</f>
        <v>0</v>
      </c>
      <c r="K71" s="111">
        <v>9</v>
      </c>
      <c r="L71" s="56">
        <f aca="true" t="shared" si="8" ref="L71:L77">K71/W71</f>
        <v>0.4090909090909091</v>
      </c>
      <c r="M71" s="55">
        <v>10</v>
      </c>
      <c r="N71" s="108">
        <f aca="true" t="shared" si="9" ref="N71:N77">M71/Y71</f>
        <v>0.3333333333333333</v>
      </c>
      <c r="O71" s="55">
        <v>11</v>
      </c>
      <c r="P71" s="56">
        <f aca="true" t="shared" si="10" ref="P71:P77">O71/W71</f>
        <v>0.5</v>
      </c>
      <c r="Q71" s="55">
        <v>20</v>
      </c>
      <c r="R71" s="15">
        <f aca="true" t="shared" si="11" ref="R71:R77">Q71/Y71</f>
        <v>0.6666666666666666</v>
      </c>
      <c r="S71" s="153">
        <v>1</v>
      </c>
      <c r="T71" s="15">
        <f aca="true" t="shared" si="12" ref="T71:T77">S71/W71</f>
        <v>0.045454545454545456</v>
      </c>
      <c r="U71" s="120">
        <v>0</v>
      </c>
      <c r="V71" s="108">
        <f aca="true" t="shared" si="13" ref="V71:V77">U71/Y71</f>
        <v>0</v>
      </c>
      <c r="W71" s="74">
        <f aca="true" t="shared" si="14" ref="W71:W77">O71+K71+G71+C71+S71</f>
        <v>22</v>
      </c>
      <c r="X71" s="75">
        <f aca="true" t="shared" si="15" ref="X71:X77">D71+H71+L71+P71+T71</f>
        <v>1</v>
      </c>
      <c r="Y71" s="119">
        <f aca="true" t="shared" si="16" ref="Y71:Y77">Q71+M71+I71+E71+U71</f>
        <v>30</v>
      </c>
      <c r="Z71" s="45">
        <f aca="true" t="shared" si="17" ref="Z71:Z77">F71+J71+N71+R71+V71</f>
        <v>1</v>
      </c>
      <c r="AA71" s="14">
        <f aca="true" t="shared" si="18" ref="AA71:AA77">C71</f>
        <v>0</v>
      </c>
      <c r="AB71" s="14">
        <f aca="true" t="shared" si="19" ref="AB71:AB77">G71</f>
        <v>1</v>
      </c>
      <c r="AC71" s="14">
        <f aca="true" t="shared" si="20" ref="AC71:AC77">K71</f>
        <v>9</v>
      </c>
      <c r="AD71" s="12">
        <f aca="true" t="shared" si="21" ref="AD71:AD77">O71</f>
        <v>11</v>
      </c>
    </row>
    <row r="72" spans="2:30" s="7" customFormat="1" ht="28.5" customHeight="1">
      <c r="B72" s="22" t="s">
        <v>18</v>
      </c>
      <c r="C72" s="111">
        <v>0</v>
      </c>
      <c r="D72" s="56">
        <f t="shared" si="4"/>
        <v>0</v>
      </c>
      <c r="E72" s="55">
        <v>0</v>
      </c>
      <c r="F72" s="108">
        <f t="shared" si="5"/>
        <v>0</v>
      </c>
      <c r="G72" s="55">
        <v>0</v>
      </c>
      <c r="H72" s="56">
        <f t="shared" si="6"/>
        <v>0</v>
      </c>
      <c r="I72" s="55">
        <v>3</v>
      </c>
      <c r="J72" s="15">
        <f t="shared" si="7"/>
        <v>0.1</v>
      </c>
      <c r="K72" s="111">
        <v>5</v>
      </c>
      <c r="L72" s="56">
        <f t="shared" si="8"/>
        <v>0.22727272727272727</v>
      </c>
      <c r="M72" s="55">
        <v>11</v>
      </c>
      <c r="N72" s="108">
        <f t="shared" si="9"/>
        <v>0.36666666666666664</v>
      </c>
      <c r="O72" s="55">
        <v>16</v>
      </c>
      <c r="P72" s="56">
        <f t="shared" si="10"/>
        <v>0.7272727272727273</v>
      </c>
      <c r="Q72" s="55">
        <v>16</v>
      </c>
      <c r="R72" s="15">
        <f t="shared" si="11"/>
        <v>0.5333333333333333</v>
      </c>
      <c r="S72" s="107">
        <v>1</v>
      </c>
      <c r="T72" s="15">
        <f t="shared" si="12"/>
        <v>0.045454545454545456</v>
      </c>
      <c r="U72" s="70">
        <v>0</v>
      </c>
      <c r="V72" s="108">
        <f t="shared" si="13"/>
        <v>0</v>
      </c>
      <c r="W72" s="74">
        <f t="shared" si="14"/>
        <v>22</v>
      </c>
      <c r="X72" s="75">
        <f t="shared" si="15"/>
        <v>1</v>
      </c>
      <c r="Y72" s="69">
        <f t="shared" si="16"/>
        <v>30</v>
      </c>
      <c r="Z72" s="45">
        <f t="shared" si="17"/>
        <v>1</v>
      </c>
      <c r="AA72" s="14">
        <f t="shared" si="18"/>
        <v>0</v>
      </c>
      <c r="AB72" s="14">
        <f t="shared" si="19"/>
        <v>0</v>
      </c>
      <c r="AC72" s="14">
        <f t="shared" si="20"/>
        <v>5</v>
      </c>
      <c r="AD72" s="12">
        <f t="shared" si="21"/>
        <v>16</v>
      </c>
    </row>
    <row r="73" spans="2:30" s="7" customFormat="1" ht="28.5" customHeight="1">
      <c r="B73" s="22" t="s">
        <v>19</v>
      </c>
      <c r="C73" s="111">
        <v>0</v>
      </c>
      <c r="D73" s="56">
        <f t="shared" si="4"/>
        <v>0</v>
      </c>
      <c r="E73" s="55">
        <v>0</v>
      </c>
      <c r="F73" s="108">
        <f t="shared" si="5"/>
        <v>0</v>
      </c>
      <c r="G73" s="55">
        <v>1</v>
      </c>
      <c r="H73" s="56">
        <f t="shared" si="6"/>
        <v>0.045454545454545456</v>
      </c>
      <c r="I73" s="55">
        <v>1</v>
      </c>
      <c r="J73" s="15">
        <f t="shared" si="7"/>
        <v>0.03333333333333333</v>
      </c>
      <c r="K73" s="111">
        <v>8</v>
      </c>
      <c r="L73" s="56">
        <f t="shared" si="8"/>
        <v>0.36363636363636365</v>
      </c>
      <c r="M73" s="55">
        <v>13</v>
      </c>
      <c r="N73" s="108">
        <f t="shared" si="9"/>
        <v>0.43333333333333335</v>
      </c>
      <c r="O73" s="55">
        <v>11</v>
      </c>
      <c r="P73" s="56">
        <f t="shared" si="10"/>
        <v>0.5</v>
      </c>
      <c r="Q73" s="55">
        <v>16</v>
      </c>
      <c r="R73" s="15">
        <f t="shared" si="11"/>
        <v>0.5333333333333333</v>
      </c>
      <c r="S73" s="107">
        <v>2</v>
      </c>
      <c r="T73" s="15">
        <f t="shared" si="12"/>
        <v>0.09090909090909091</v>
      </c>
      <c r="U73" s="70">
        <v>0</v>
      </c>
      <c r="V73" s="108">
        <f t="shared" si="13"/>
        <v>0</v>
      </c>
      <c r="W73" s="74">
        <f t="shared" si="14"/>
        <v>22</v>
      </c>
      <c r="X73" s="75">
        <f t="shared" si="15"/>
        <v>1</v>
      </c>
      <c r="Y73" s="69">
        <f t="shared" si="16"/>
        <v>30</v>
      </c>
      <c r="Z73" s="45">
        <f t="shared" si="17"/>
        <v>1</v>
      </c>
      <c r="AA73" s="14">
        <f t="shared" si="18"/>
        <v>0</v>
      </c>
      <c r="AB73" s="14">
        <f t="shared" si="19"/>
        <v>1</v>
      </c>
      <c r="AC73" s="14">
        <f t="shared" si="20"/>
        <v>8</v>
      </c>
      <c r="AD73" s="12">
        <f t="shared" si="21"/>
        <v>11</v>
      </c>
    </row>
    <row r="74" spans="2:30" s="7" customFormat="1" ht="28.5" customHeight="1">
      <c r="B74" s="22" t="s">
        <v>65</v>
      </c>
      <c r="C74" s="111">
        <v>0</v>
      </c>
      <c r="D74" s="56">
        <f t="shared" si="4"/>
        <v>0</v>
      </c>
      <c r="E74" s="55">
        <v>0</v>
      </c>
      <c r="F74" s="108">
        <f t="shared" si="5"/>
        <v>0</v>
      </c>
      <c r="G74" s="55">
        <v>0</v>
      </c>
      <c r="H74" s="56">
        <f t="shared" si="6"/>
        <v>0</v>
      </c>
      <c r="I74" s="55">
        <v>3</v>
      </c>
      <c r="J74" s="15">
        <f t="shared" si="7"/>
        <v>0.1</v>
      </c>
      <c r="K74" s="111">
        <v>9</v>
      </c>
      <c r="L74" s="56">
        <f t="shared" si="8"/>
        <v>0.4090909090909091</v>
      </c>
      <c r="M74" s="55">
        <v>13</v>
      </c>
      <c r="N74" s="108">
        <f t="shared" si="9"/>
        <v>0.43333333333333335</v>
      </c>
      <c r="O74" s="55">
        <v>12</v>
      </c>
      <c r="P74" s="56">
        <f t="shared" si="10"/>
        <v>0.5454545454545454</v>
      </c>
      <c r="Q74" s="55">
        <v>14</v>
      </c>
      <c r="R74" s="15">
        <f t="shared" si="11"/>
        <v>0.4666666666666667</v>
      </c>
      <c r="S74" s="107">
        <v>1</v>
      </c>
      <c r="T74" s="15">
        <f t="shared" si="12"/>
        <v>0.045454545454545456</v>
      </c>
      <c r="U74" s="70">
        <v>0</v>
      </c>
      <c r="V74" s="108">
        <f t="shared" si="13"/>
        <v>0</v>
      </c>
      <c r="W74" s="74">
        <f t="shared" si="14"/>
        <v>22</v>
      </c>
      <c r="X74" s="75">
        <f t="shared" si="15"/>
        <v>1</v>
      </c>
      <c r="Y74" s="69">
        <f t="shared" si="16"/>
        <v>30</v>
      </c>
      <c r="Z74" s="45">
        <f t="shared" si="17"/>
        <v>1</v>
      </c>
      <c r="AA74" s="14">
        <f t="shared" si="18"/>
        <v>0</v>
      </c>
      <c r="AB74" s="14">
        <f t="shared" si="19"/>
        <v>0</v>
      </c>
      <c r="AC74" s="14">
        <f t="shared" si="20"/>
        <v>9</v>
      </c>
      <c r="AD74" s="12">
        <f t="shared" si="21"/>
        <v>12</v>
      </c>
    </row>
    <row r="75" spans="2:30" s="7" customFormat="1" ht="28.5" customHeight="1">
      <c r="B75" s="22" t="s">
        <v>66</v>
      </c>
      <c r="C75" s="111">
        <v>0</v>
      </c>
      <c r="D75" s="56">
        <f t="shared" si="4"/>
        <v>0</v>
      </c>
      <c r="E75" s="55">
        <v>0</v>
      </c>
      <c r="F75" s="108">
        <f t="shared" si="5"/>
        <v>0</v>
      </c>
      <c r="G75" s="55">
        <v>1</v>
      </c>
      <c r="H75" s="56">
        <f t="shared" si="6"/>
        <v>0.045454545454545456</v>
      </c>
      <c r="I75" s="55">
        <v>4</v>
      </c>
      <c r="J75" s="15">
        <f t="shared" si="7"/>
        <v>0.13333333333333333</v>
      </c>
      <c r="K75" s="111">
        <v>6</v>
      </c>
      <c r="L75" s="56">
        <f t="shared" si="8"/>
        <v>0.2727272727272727</v>
      </c>
      <c r="M75" s="55">
        <v>13</v>
      </c>
      <c r="N75" s="108">
        <f t="shared" si="9"/>
        <v>0.43333333333333335</v>
      </c>
      <c r="O75" s="55">
        <v>13</v>
      </c>
      <c r="P75" s="56">
        <f t="shared" si="10"/>
        <v>0.5909090909090909</v>
      </c>
      <c r="Q75" s="55">
        <v>13</v>
      </c>
      <c r="R75" s="15">
        <f t="shared" si="11"/>
        <v>0.43333333333333335</v>
      </c>
      <c r="S75" s="107">
        <v>2</v>
      </c>
      <c r="T75" s="15">
        <f t="shared" si="12"/>
        <v>0.09090909090909091</v>
      </c>
      <c r="U75" s="70">
        <v>0</v>
      </c>
      <c r="V75" s="108">
        <f t="shared" si="13"/>
        <v>0</v>
      </c>
      <c r="W75" s="74">
        <f t="shared" si="14"/>
        <v>22</v>
      </c>
      <c r="X75" s="75">
        <f t="shared" si="15"/>
        <v>1</v>
      </c>
      <c r="Y75" s="69">
        <f t="shared" si="16"/>
        <v>30</v>
      </c>
      <c r="Z75" s="45">
        <f t="shared" si="17"/>
        <v>1</v>
      </c>
      <c r="AA75" s="14">
        <f t="shared" si="18"/>
        <v>0</v>
      </c>
      <c r="AB75" s="14">
        <f t="shared" si="19"/>
        <v>1</v>
      </c>
      <c r="AC75" s="14">
        <f t="shared" si="20"/>
        <v>6</v>
      </c>
      <c r="AD75" s="12">
        <f t="shared" si="21"/>
        <v>13</v>
      </c>
    </row>
    <row r="76" spans="2:30" s="7" customFormat="1" ht="28.5" customHeight="1">
      <c r="B76" s="22" t="s">
        <v>67</v>
      </c>
      <c r="C76" s="111">
        <v>1</v>
      </c>
      <c r="D76" s="56">
        <f t="shared" si="4"/>
        <v>0.045454545454545456</v>
      </c>
      <c r="E76" s="55">
        <v>1</v>
      </c>
      <c r="F76" s="108">
        <f t="shared" si="5"/>
        <v>0.03333333333333333</v>
      </c>
      <c r="G76" s="55">
        <v>2</v>
      </c>
      <c r="H76" s="56">
        <f t="shared" si="6"/>
        <v>0.09090909090909091</v>
      </c>
      <c r="I76" s="55">
        <v>8</v>
      </c>
      <c r="J76" s="15">
        <f t="shared" si="7"/>
        <v>0.26666666666666666</v>
      </c>
      <c r="K76" s="111">
        <v>13</v>
      </c>
      <c r="L76" s="56">
        <f t="shared" si="8"/>
        <v>0.5909090909090909</v>
      </c>
      <c r="M76" s="55">
        <v>12</v>
      </c>
      <c r="N76" s="108">
        <f t="shared" si="9"/>
        <v>0.4</v>
      </c>
      <c r="O76" s="55">
        <v>5</v>
      </c>
      <c r="P76" s="56">
        <f t="shared" si="10"/>
        <v>0.22727272727272727</v>
      </c>
      <c r="Q76" s="55">
        <v>9</v>
      </c>
      <c r="R76" s="15">
        <f t="shared" si="11"/>
        <v>0.3</v>
      </c>
      <c r="S76" s="107">
        <v>1</v>
      </c>
      <c r="T76" s="15">
        <f t="shared" si="12"/>
        <v>0.045454545454545456</v>
      </c>
      <c r="U76" s="70">
        <v>0</v>
      </c>
      <c r="V76" s="108">
        <f t="shared" si="13"/>
        <v>0</v>
      </c>
      <c r="W76" s="74">
        <f t="shared" si="14"/>
        <v>22</v>
      </c>
      <c r="X76" s="75">
        <f t="shared" si="15"/>
        <v>1</v>
      </c>
      <c r="Y76" s="69">
        <f t="shared" si="16"/>
        <v>30</v>
      </c>
      <c r="Z76" s="45">
        <f t="shared" si="17"/>
        <v>1</v>
      </c>
      <c r="AA76" s="13">
        <f t="shared" si="18"/>
        <v>1</v>
      </c>
      <c r="AB76" s="13">
        <f t="shared" si="19"/>
        <v>2</v>
      </c>
      <c r="AC76" s="13">
        <f t="shared" si="20"/>
        <v>13</v>
      </c>
      <c r="AD76" s="12">
        <f t="shared" si="21"/>
        <v>5</v>
      </c>
    </row>
    <row r="77" spans="2:30" s="7" customFormat="1" ht="28.5" customHeight="1" thickBot="1">
      <c r="B77" s="103" t="s">
        <v>72</v>
      </c>
      <c r="C77" s="112">
        <v>1</v>
      </c>
      <c r="D77" s="88">
        <f t="shared" si="4"/>
        <v>0.045454545454545456</v>
      </c>
      <c r="E77" s="102">
        <v>0</v>
      </c>
      <c r="F77" s="110">
        <f t="shared" si="5"/>
        <v>0</v>
      </c>
      <c r="G77" s="102">
        <v>1</v>
      </c>
      <c r="H77" s="88">
        <f t="shared" si="6"/>
        <v>0.045454545454545456</v>
      </c>
      <c r="I77" s="102">
        <v>11</v>
      </c>
      <c r="J77" s="89">
        <f t="shared" si="7"/>
        <v>0.36666666666666664</v>
      </c>
      <c r="K77" s="112">
        <v>14</v>
      </c>
      <c r="L77" s="88">
        <f t="shared" si="8"/>
        <v>0.6363636363636364</v>
      </c>
      <c r="M77" s="102">
        <v>11</v>
      </c>
      <c r="N77" s="110">
        <f t="shared" si="9"/>
        <v>0.36666666666666664</v>
      </c>
      <c r="O77" s="102">
        <v>5</v>
      </c>
      <c r="P77" s="88">
        <f t="shared" si="10"/>
        <v>0.22727272727272727</v>
      </c>
      <c r="Q77" s="102">
        <v>8</v>
      </c>
      <c r="R77" s="89">
        <f t="shared" si="11"/>
        <v>0.26666666666666666</v>
      </c>
      <c r="S77" s="109">
        <v>1</v>
      </c>
      <c r="T77" s="89">
        <f t="shared" si="12"/>
        <v>0.045454545454545456</v>
      </c>
      <c r="U77" s="121">
        <v>0</v>
      </c>
      <c r="V77" s="110">
        <f t="shared" si="13"/>
        <v>0</v>
      </c>
      <c r="W77" s="104">
        <f t="shared" si="14"/>
        <v>22</v>
      </c>
      <c r="X77" s="117">
        <f t="shared" si="15"/>
        <v>1</v>
      </c>
      <c r="Y77" s="78">
        <f t="shared" si="16"/>
        <v>30</v>
      </c>
      <c r="Z77" s="46">
        <f t="shared" si="17"/>
        <v>1</v>
      </c>
      <c r="AA77" s="13">
        <f t="shared" si="18"/>
        <v>1</v>
      </c>
      <c r="AB77" s="13">
        <f t="shared" si="19"/>
        <v>1</v>
      </c>
      <c r="AC77" s="13">
        <f t="shared" si="20"/>
        <v>14</v>
      </c>
      <c r="AD77" s="12">
        <f t="shared" si="21"/>
        <v>5</v>
      </c>
    </row>
    <row r="78" spans="2:20" s="17" customFormat="1" ht="18" customHeight="1" thickBot="1">
      <c r="B78" s="73"/>
      <c r="C78" s="16"/>
      <c r="D78" s="15"/>
      <c r="E78" s="16"/>
      <c r="F78" s="15"/>
      <c r="G78" s="16"/>
      <c r="H78" s="15"/>
      <c r="I78" s="16"/>
      <c r="J78" s="15"/>
      <c r="K78" s="68"/>
      <c r="L78" s="15"/>
      <c r="M78" s="74"/>
      <c r="N78" s="75"/>
      <c r="O78" s="73"/>
      <c r="P78" s="76"/>
      <c r="Q78" s="76"/>
      <c r="R78" s="76"/>
      <c r="S78" s="76"/>
      <c r="T78" s="77"/>
    </row>
    <row r="79" spans="2:26" s="7" customFormat="1" ht="21" customHeight="1">
      <c r="B79" s="163" t="s">
        <v>68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5"/>
    </row>
    <row r="80" spans="2:26" s="7" customFormat="1" ht="21" customHeight="1" thickBot="1">
      <c r="B80" s="166" t="s">
        <v>69</v>
      </c>
      <c r="C80" s="167"/>
      <c r="D80" s="167"/>
      <c r="E80" s="167"/>
      <c r="F80" s="167"/>
      <c r="G80" s="168"/>
      <c r="H80" s="168"/>
      <c r="I80" s="168"/>
      <c r="J80" s="168"/>
      <c r="K80" s="167"/>
      <c r="L80" s="167"/>
      <c r="M80" s="167"/>
      <c r="N80" s="167"/>
      <c r="O80" s="168"/>
      <c r="P80" s="168"/>
      <c r="Q80" s="168"/>
      <c r="R80" s="168"/>
      <c r="S80" s="167"/>
      <c r="T80" s="167"/>
      <c r="U80" s="167"/>
      <c r="V80" s="167"/>
      <c r="W80" s="168"/>
      <c r="X80" s="168"/>
      <c r="Y80" s="168"/>
      <c r="Z80" s="169"/>
    </row>
    <row r="81" spans="2:26" s="7" customFormat="1" ht="21" customHeight="1" thickBot="1">
      <c r="B81" s="170"/>
      <c r="C81" s="158" t="s">
        <v>14</v>
      </c>
      <c r="D81" s="159"/>
      <c r="E81" s="159"/>
      <c r="F81" s="160"/>
      <c r="G81" s="159" t="s">
        <v>15</v>
      </c>
      <c r="H81" s="159"/>
      <c r="I81" s="159"/>
      <c r="J81" s="159"/>
      <c r="K81" s="158" t="s">
        <v>16</v>
      </c>
      <c r="L81" s="159"/>
      <c r="M81" s="159"/>
      <c r="N81" s="160"/>
      <c r="O81" s="159" t="s">
        <v>17</v>
      </c>
      <c r="P81" s="159"/>
      <c r="Q81" s="159"/>
      <c r="R81" s="159"/>
      <c r="S81" s="158" t="s">
        <v>57</v>
      </c>
      <c r="T81" s="159"/>
      <c r="U81" s="159"/>
      <c r="V81" s="160"/>
      <c r="W81" s="161" t="s">
        <v>4</v>
      </c>
      <c r="X81" s="161"/>
      <c r="Y81" s="161"/>
      <c r="Z81" s="162"/>
    </row>
    <row r="82" spans="2:26" s="7" customFormat="1" ht="21" customHeight="1" thickBot="1">
      <c r="B82" s="171"/>
      <c r="C82" s="156" t="s">
        <v>115</v>
      </c>
      <c r="D82" s="157"/>
      <c r="E82" s="154" t="s">
        <v>118</v>
      </c>
      <c r="F82" s="155"/>
      <c r="G82" s="156" t="s">
        <v>115</v>
      </c>
      <c r="H82" s="157"/>
      <c r="I82" s="154" t="s">
        <v>118</v>
      </c>
      <c r="J82" s="155"/>
      <c r="K82" s="156" t="s">
        <v>115</v>
      </c>
      <c r="L82" s="157"/>
      <c r="M82" s="154" t="s">
        <v>118</v>
      </c>
      <c r="N82" s="155"/>
      <c r="O82" s="156" t="s">
        <v>115</v>
      </c>
      <c r="P82" s="157"/>
      <c r="Q82" s="154" t="s">
        <v>118</v>
      </c>
      <c r="R82" s="155"/>
      <c r="S82" s="156" t="s">
        <v>115</v>
      </c>
      <c r="T82" s="157"/>
      <c r="U82" s="154" t="s">
        <v>118</v>
      </c>
      <c r="V82" s="155"/>
      <c r="W82" s="156" t="s">
        <v>115</v>
      </c>
      <c r="X82" s="157"/>
      <c r="Y82" s="154" t="s">
        <v>118</v>
      </c>
      <c r="Z82" s="155"/>
    </row>
    <row r="83" spans="2:30" s="7" customFormat="1" ht="28.5" customHeight="1">
      <c r="B83" s="22" t="s">
        <v>70</v>
      </c>
      <c r="C83" s="111">
        <v>0</v>
      </c>
      <c r="D83" s="56">
        <f>C83/$W$83</f>
        <v>0</v>
      </c>
      <c r="E83" s="55">
        <v>0</v>
      </c>
      <c r="F83" s="108">
        <f>E83/$Y$83</f>
        <v>0</v>
      </c>
      <c r="G83" s="111">
        <v>0</v>
      </c>
      <c r="H83" s="56">
        <f>G83/$W$83</f>
        <v>0</v>
      </c>
      <c r="I83" s="55">
        <v>0</v>
      </c>
      <c r="J83" s="108">
        <f>I83/$Y$83</f>
        <v>0</v>
      </c>
      <c r="K83" s="111">
        <v>6</v>
      </c>
      <c r="L83" s="56">
        <f>K83/$W$83</f>
        <v>0.2727272727272727</v>
      </c>
      <c r="M83" s="55">
        <v>14</v>
      </c>
      <c r="N83" s="108">
        <f>M83/$Y$83</f>
        <v>0.4666666666666667</v>
      </c>
      <c r="O83" s="111">
        <v>15</v>
      </c>
      <c r="P83" s="56">
        <f>O83/$W$83</f>
        <v>0.6818181818181818</v>
      </c>
      <c r="Q83" s="55">
        <v>16</v>
      </c>
      <c r="R83" s="108">
        <f>Q83/$Y$83</f>
        <v>0.5333333333333333</v>
      </c>
      <c r="S83" s="111">
        <v>1</v>
      </c>
      <c r="T83" s="56">
        <f>S83/$W$83</f>
        <v>0.045454545454545456</v>
      </c>
      <c r="U83" s="55">
        <v>0</v>
      </c>
      <c r="V83" s="108">
        <f>U83/$Y$83</f>
        <v>0</v>
      </c>
      <c r="W83" s="74">
        <f>O83+K83+G83+C83+S83</f>
        <v>22</v>
      </c>
      <c r="X83" s="75">
        <f>D83+H83+L83+P83+T83</f>
        <v>0.9999999999999999</v>
      </c>
      <c r="Y83" s="119">
        <f>Q83+M83+I83+E83+U83</f>
        <v>30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>
      <c r="B84" s="22" t="s">
        <v>21</v>
      </c>
      <c r="C84" s="111">
        <v>0</v>
      </c>
      <c r="D84" s="56">
        <f>C84/$W$84</f>
        <v>0</v>
      </c>
      <c r="E84" s="55">
        <v>0</v>
      </c>
      <c r="F84" s="108">
        <f>E84/$Y$84</f>
        <v>0</v>
      </c>
      <c r="G84" s="111">
        <v>1</v>
      </c>
      <c r="H84" s="56">
        <f>G84/$W$84</f>
        <v>0.045454545454545456</v>
      </c>
      <c r="I84" s="55">
        <v>0</v>
      </c>
      <c r="J84" s="108">
        <f>I84/$Y$84</f>
        <v>0</v>
      </c>
      <c r="K84" s="111">
        <v>8</v>
      </c>
      <c r="L84" s="56">
        <f>K84/$W$84</f>
        <v>0.36363636363636365</v>
      </c>
      <c r="M84" s="55">
        <v>14</v>
      </c>
      <c r="N84" s="108">
        <f>M84/$Y$84</f>
        <v>0.4666666666666667</v>
      </c>
      <c r="O84" s="111">
        <v>12</v>
      </c>
      <c r="P84" s="56">
        <f>O84/$W$84</f>
        <v>0.5454545454545454</v>
      </c>
      <c r="Q84" s="55">
        <v>15</v>
      </c>
      <c r="R84" s="108">
        <f>Q84/$Y$84</f>
        <v>0.5</v>
      </c>
      <c r="S84" s="111">
        <v>1</v>
      </c>
      <c r="T84" s="56">
        <f>S84/$W$84</f>
        <v>0.045454545454545456</v>
      </c>
      <c r="U84" s="55">
        <v>1</v>
      </c>
      <c r="V84" s="108">
        <f>U84/$Y$84</f>
        <v>0.03333333333333333</v>
      </c>
      <c r="W84" s="74">
        <f>O84+K84+G84+C84+S84</f>
        <v>22</v>
      </c>
      <c r="X84" s="75">
        <f>D84+H84+L84+P84+T84</f>
        <v>1</v>
      </c>
      <c r="Y84" s="69">
        <f>Q84+M84+I84+E84+U84</f>
        <v>30</v>
      </c>
      <c r="Z84" s="45">
        <f>F84+J84+N84+R84+V84</f>
        <v>1</v>
      </c>
      <c r="AA84" s="13"/>
      <c r="AB84" s="13"/>
      <c r="AC84" s="13"/>
      <c r="AD84" s="12"/>
    </row>
    <row r="85" spans="2:30" s="7" customFormat="1" ht="28.5" customHeight="1" thickBot="1">
      <c r="B85" s="103" t="s">
        <v>71</v>
      </c>
      <c r="C85" s="112">
        <v>0</v>
      </c>
      <c r="D85" s="88">
        <f>C85/$W$84</f>
        <v>0</v>
      </c>
      <c r="E85" s="102">
        <v>0</v>
      </c>
      <c r="F85" s="110">
        <f>E85/$Y$85</f>
        <v>0</v>
      </c>
      <c r="G85" s="112">
        <v>0</v>
      </c>
      <c r="H85" s="88">
        <f>G85/$W$84</f>
        <v>0</v>
      </c>
      <c r="I85" s="102">
        <v>0</v>
      </c>
      <c r="J85" s="110">
        <f>I85/$Y$85</f>
        <v>0</v>
      </c>
      <c r="K85" s="112">
        <v>7</v>
      </c>
      <c r="L85" s="88">
        <f>K85/$W$84</f>
        <v>0.3181818181818182</v>
      </c>
      <c r="M85" s="102">
        <v>11</v>
      </c>
      <c r="N85" s="110">
        <f>M85/$Y$85</f>
        <v>0.36666666666666664</v>
      </c>
      <c r="O85" s="112">
        <v>14</v>
      </c>
      <c r="P85" s="88">
        <f>O85/$W$84</f>
        <v>0.6363636363636364</v>
      </c>
      <c r="Q85" s="102">
        <v>18</v>
      </c>
      <c r="R85" s="110">
        <f>Q85/$Y$85</f>
        <v>0.6</v>
      </c>
      <c r="S85" s="112">
        <v>1</v>
      </c>
      <c r="T85" s="88">
        <f>S85/$W$84</f>
        <v>0.045454545454545456</v>
      </c>
      <c r="U85" s="102">
        <v>1</v>
      </c>
      <c r="V85" s="110">
        <f>U85/$Y$85</f>
        <v>0.03333333333333333</v>
      </c>
      <c r="W85" s="104">
        <f>O85+K85+G85+C85+S85</f>
        <v>22</v>
      </c>
      <c r="X85" s="117">
        <f>D85+H85+L85+P85+T85</f>
        <v>1</v>
      </c>
      <c r="Y85" s="78">
        <f>Q85+M85+I85+E85+U85</f>
        <v>30</v>
      </c>
      <c r="Z85" s="46">
        <f>F85+J85+N85+R85+V85</f>
        <v>0.9999999999999999</v>
      </c>
      <c r="AA85" s="13"/>
      <c r="AB85" s="13"/>
      <c r="AC85" s="13"/>
      <c r="AD85" s="12"/>
    </row>
    <row r="86" spans="2:14" s="7" customFormat="1" ht="15" customHeight="1" thickBot="1">
      <c r="B86" s="11"/>
      <c r="D86" s="9"/>
      <c r="F86" s="9"/>
      <c r="H86" s="9"/>
      <c r="J86" s="31"/>
      <c r="K86" s="66"/>
      <c r="L86" s="31"/>
      <c r="M86" s="72"/>
      <c r="N86" s="41"/>
    </row>
    <row r="87" spans="2:26" s="7" customFormat="1" ht="21" customHeight="1">
      <c r="B87" s="163" t="s">
        <v>23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5"/>
    </row>
    <row r="88" spans="2:26" s="7" customFormat="1" ht="21" customHeight="1" thickBot="1">
      <c r="B88" s="166" t="s">
        <v>30</v>
      </c>
      <c r="C88" s="167"/>
      <c r="D88" s="167"/>
      <c r="E88" s="167"/>
      <c r="F88" s="167"/>
      <c r="G88" s="168"/>
      <c r="H88" s="168"/>
      <c r="I88" s="168"/>
      <c r="J88" s="168"/>
      <c r="K88" s="167"/>
      <c r="L88" s="167"/>
      <c r="M88" s="167"/>
      <c r="N88" s="167"/>
      <c r="O88" s="168"/>
      <c r="P88" s="168"/>
      <c r="Q88" s="168"/>
      <c r="R88" s="168"/>
      <c r="S88" s="167"/>
      <c r="T88" s="167"/>
      <c r="U88" s="167"/>
      <c r="V88" s="167"/>
      <c r="W88" s="168"/>
      <c r="X88" s="168"/>
      <c r="Y88" s="168"/>
      <c r="Z88" s="169"/>
    </row>
    <row r="89" spans="2:26" s="7" customFormat="1" ht="21" customHeight="1" thickBot="1">
      <c r="B89" s="170"/>
      <c r="C89" s="158" t="s">
        <v>14</v>
      </c>
      <c r="D89" s="159"/>
      <c r="E89" s="159"/>
      <c r="F89" s="160"/>
      <c r="G89" s="159" t="s">
        <v>15</v>
      </c>
      <c r="H89" s="159"/>
      <c r="I89" s="159"/>
      <c r="J89" s="159"/>
      <c r="K89" s="158" t="s">
        <v>16</v>
      </c>
      <c r="L89" s="159"/>
      <c r="M89" s="159"/>
      <c r="N89" s="160"/>
      <c r="O89" s="159" t="s">
        <v>17</v>
      </c>
      <c r="P89" s="159"/>
      <c r="Q89" s="159"/>
      <c r="R89" s="159"/>
      <c r="S89" s="158" t="s">
        <v>57</v>
      </c>
      <c r="T89" s="159"/>
      <c r="U89" s="159"/>
      <c r="V89" s="160"/>
      <c r="W89" s="161" t="s">
        <v>4</v>
      </c>
      <c r="X89" s="161"/>
      <c r="Y89" s="161"/>
      <c r="Z89" s="162"/>
    </row>
    <row r="90" spans="2:26" s="7" customFormat="1" ht="21" customHeight="1" thickBot="1">
      <c r="B90" s="171"/>
      <c r="C90" s="156" t="s">
        <v>115</v>
      </c>
      <c r="D90" s="157"/>
      <c r="E90" s="154" t="s">
        <v>118</v>
      </c>
      <c r="F90" s="155"/>
      <c r="G90" s="156" t="s">
        <v>115</v>
      </c>
      <c r="H90" s="157"/>
      <c r="I90" s="154" t="s">
        <v>118</v>
      </c>
      <c r="J90" s="155"/>
      <c r="K90" s="156" t="s">
        <v>115</v>
      </c>
      <c r="L90" s="157"/>
      <c r="M90" s="154" t="s">
        <v>118</v>
      </c>
      <c r="N90" s="155"/>
      <c r="O90" s="156" t="s">
        <v>115</v>
      </c>
      <c r="P90" s="157"/>
      <c r="Q90" s="154" t="s">
        <v>118</v>
      </c>
      <c r="R90" s="155"/>
      <c r="S90" s="156" t="s">
        <v>115</v>
      </c>
      <c r="T90" s="157"/>
      <c r="U90" s="154" t="s">
        <v>118</v>
      </c>
      <c r="V90" s="155"/>
      <c r="W90" s="156" t="s">
        <v>115</v>
      </c>
      <c r="X90" s="157"/>
      <c r="Y90" s="154" t="s">
        <v>118</v>
      </c>
      <c r="Z90" s="155"/>
    </row>
    <row r="91" spans="2:26" s="7" customFormat="1" ht="28.5" customHeight="1" thickBot="1">
      <c r="B91" s="103" t="s">
        <v>24</v>
      </c>
      <c r="C91" s="113">
        <v>0</v>
      </c>
      <c r="D91" s="61">
        <f>C91/W91</f>
        <v>0</v>
      </c>
      <c r="E91" s="60">
        <v>0</v>
      </c>
      <c r="F91" s="114">
        <f>E91/Y91</f>
        <v>0</v>
      </c>
      <c r="G91" s="106">
        <v>0</v>
      </c>
      <c r="H91" s="61">
        <f>G91/W91</f>
        <v>0</v>
      </c>
      <c r="I91" s="60">
        <v>1</v>
      </c>
      <c r="J91" s="42">
        <f>I91/Y91</f>
        <v>0.03333333333333333</v>
      </c>
      <c r="K91" s="113">
        <v>7</v>
      </c>
      <c r="L91" s="61">
        <f>K91/W91</f>
        <v>0.3181818181818182</v>
      </c>
      <c r="M91" s="60">
        <v>13</v>
      </c>
      <c r="N91" s="114">
        <f>M91/Y91</f>
        <v>0.43333333333333335</v>
      </c>
      <c r="O91" s="106">
        <v>14</v>
      </c>
      <c r="P91" s="61">
        <f>O91/W91</f>
        <v>0.6363636363636364</v>
      </c>
      <c r="Q91" s="60">
        <v>16</v>
      </c>
      <c r="R91" s="42">
        <f>Q91/Y91</f>
        <v>0.5333333333333333</v>
      </c>
      <c r="S91" s="115">
        <v>1</v>
      </c>
      <c r="T91" s="42">
        <f>S91/W91</f>
        <v>0.045454545454545456</v>
      </c>
      <c r="U91" s="122">
        <v>0</v>
      </c>
      <c r="V91" s="114">
        <f>U91/Y91</f>
        <v>0</v>
      </c>
      <c r="W91" s="116">
        <f>C91+G91+K91+O91+S91</f>
        <v>22</v>
      </c>
      <c r="X91" s="118">
        <f>D91+H91+L91+P91+T91</f>
        <v>1</v>
      </c>
      <c r="Y91" s="123">
        <f>E91+I91+M91+Q91+U91</f>
        <v>30</v>
      </c>
      <c r="Z91" s="44">
        <f>F91+J91+N91+R91+V91</f>
        <v>1</v>
      </c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  <row r="482" spans="2:14" s="7" customFormat="1" ht="15" customHeight="1">
      <c r="B482" s="11"/>
      <c r="D482" s="9"/>
      <c r="F482" s="9"/>
      <c r="H482" s="9"/>
      <c r="J482" s="31"/>
      <c r="K482" s="66"/>
      <c r="L482" s="31"/>
      <c r="M482" s="40"/>
      <c r="N482" s="41"/>
    </row>
  </sheetData>
  <sheetProtection/>
  <mergeCells count="87">
    <mergeCell ref="G81:J81"/>
    <mergeCell ref="C82:D82"/>
    <mergeCell ref="E82:F82"/>
    <mergeCell ref="G82:H82"/>
    <mergeCell ref="I82:J82"/>
    <mergeCell ref="K82:L82"/>
    <mergeCell ref="B67:Z67"/>
    <mergeCell ref="B68:Z68"/>
    <mergeCell ref="B79:Z79"/>
    <mergeCell ref="B80:Z80"/>
    <mergeCell ref="B69:B70"/>
    <mergeCell ref="C69:F69"/>
    <mergeCell ref="G69:J69"/>
    <mergeCell ref="K69:N69"/>
    <mergeCell ref="O69:R69"/>
    <mergeCell ref="S69:V69"/>
    <mergeCell ref="C51:D51"/>
    <mergeCell ref="E51:F51"/>
    <mergeCell ref="C59:D59"/>
    <mergeCell ref="E59:F59"/>
    <mergeCell ref="B57:F57"/>
    <mergeCell ref="B58:F58"/>
    <mergeCell ref="W69:Z69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U82:V82"/>
    <mergeCell ref="W82:X82"/>
    <mergeCell ref="U70:V70"/>
    <mergeCell ref="W70:X70"/>
    <mergeCell ref="Y70:Z70"/>
    <mergeCell ref="K81:N81"/>
    <mergeCell ref="O81:R81"/>
    <mergeCell ref="S81:V81"/>
    <mergeCell ref="W81:Z81"/>
    <mergeCell ref="C90:D90"/>
    <mergeCell ref="E90:F90"/>
    <mergeCell ref="M82:N82"/>
    <mergeCell ref="O82:P82"/>
    <mergeCell ref="Q82:R82"/>
    <mergeCell ref="S82:T82"/>
    <mergeCell ref="B87:Z87"/>
    <mergeCell ref="B88:Z88"/>
    <mergeCell ref="B81:B82"/>
    <mergeCell ref="C81:F81"/>
    <mergeCell ref="O90:P90"/>
    <mergeCell ref="Q90:R90"/>
    <mergeCell ref="Y82:Z82"/>
    <mergeCell ref="B89:B90"/>
    <mergeCell ref="C89:F89"/>
    <mergeCell ref="G89:J89"/>
    <mergeCell ref="K89:N89"/>
    <mergeCell ref="O89:R89"/>
    <mergeCell ref="S89:V89"/>
    <mergeCell ref="W89:Z89"/>
    <mergeCell ref="B2:F2"/>
    <mergeCell ref="B3:F3"/>
    <mergeCell ref="B5:F5"/>
    <mergeCell ref="B10:F10"/>
    <mergeCell ref="B7:B8"/>
    <mergeCell ref="E7:F7"/>
    <mergeCell ref="C12:D12"/>
    <mergeCell ref="E12:F12"/>
    <mergeCell ref="S90:T90"/>
    <mergeCell ref="U90:V90"/>
    <mergeCell ref="W90:X90"/>
    <mergeCell ref="Y90:Z90"/>
    <mergeCell ref="G90:H90"/>
    <mergeCell ref="I90:J90"/>
    <mergeCell ref="K90:L90"/>
    <mergeCell ref="M90:N90"/>
    <mergeCell ref="C40:D40"/>
    <mergeCell ref="E40:F40"/>
    <mergeCell ref="C8:D8"/>
    <mergeCell ref="E8:F8"/>
    <mergeCell ref="C7:D7"/>
    <mergeCell ref="B50:F50"/>
    <mergeCell ref="B11:F11"/>
    <mergeCell ref="B38:F38"/>
    <mergeCell ref="B39:F39"/>
    <mergeCell ref="B49:F4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481"/>
  <sheetViews>
    <sheetView zoomScale="80" zoomScaleNormal="80" zoomScalePageLayoutView="0" workbookViewId="0" topLeftCell="A70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92" t="s">
        <v>32</v>
      </c>
      <c r="C2" s="193"/>
      <c r="D2" s="193"/>
      <c r="E2" s="193"/>
      <c r="F2" s="19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99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v>6</v>
      </c>
      <c r="D8" s="184"/>
      <c r="E8" s="183">
        <v>13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5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17">
        <v>3</v>
      </c>
      <c r="D13" s="20">
        <f>C13/C17</f>
        <v>0.5</v>
      </c>
      <c r="E13" s="17">
        <v>7</v>
      </c>
      <c r="F13" s="20">
        <f>E13/E17</f>
        <v>0.5384615384615384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17">
        <v>3</v>
      </c>
      <c r="D14" s="20">
        <f>C14/C17</f>
        <v>0.5</v>
      </c>
      <c r="E14" s="17">
        <v>6</v>
      </c>
      <c r="F14" s="20">
        <f>E14/E17</f>
        <v>0.46153846153846156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17">
        <v>0</v>
      </c>
      <c r="D15" s="20">
        <f>C15/C17</f>
        <v>0</v>
      </c>
      <c r="E15" s="17"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10">
        <v>0</v>
      </c>
      <c r="D16" s="21">
        <f>C16/C17</f>
        <v>0</v>
      </c>
      <c r="E16" s="10"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48">
        <f>SUM(C13:C16)</f>
        <v>6</v>
      </c>
      <c r="D17" s="49">
        <f>SUM(D13:D16)</f>
        <v>1</v>
      </c>
      <c r="E17" s="48">
        <f>SUM(E13:E16)</f>
        <v>13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24">
        <v>6</v>
      </c>
      <c r="D18" s="25">
        <f>C18/C22</f>
        <v>1</v>
      </c>
      <c r="E18" s="24">
        <v>11</v>
      </c>
      <c r="F18" s="25">
        <f>E18/E22</f>
        <v>0.8461538461538461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17">
        <v>0</v>
      </c>
      <c r="D19" s="20">
        <f>C19/C22</f>
        <v>0</v>
      </c>
      <c r="E19" s="17">
        <v>0</v>
      </c>
      <c r="F19" s="20">
        <f>E19/E22</f>
        <v>0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17">
        <v>0</v>
      </c>
      <c r="D20" s="20">
        <f>C20/C22</f>
        <v>0</v>
      </c>
      <c r="E20" s="17">
        <v>1</v>
      </c>
      <c r="F20" s="20">
        <f>E20/E22</f>
        <v>0.07692307692307693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10">
        <v>0</v>
      </c>
      <c r="D21" s="21">
        <f>C21/C22</f>
        <v>0</v>
      </c>
      <c r="E21" s="10">
        <v>1</v>
      </c>
      <c r="F21" s="21">
        <f>E21/E22</f>
        <v>0.07692307692307693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59" t="s">
        <v>4</v>
      </c>
      <c r="C22" s="48">
        <f>SUM(C18:C21)</f>
        <v>6</v>
      </c>
      <c r="D22" s="49">
        <f>SUM(D18:D21)</f>
        <v>1</v>
      </c>
      <c r="E22" s="48">
        <f>SUM(E18:E21)</f>
        <v>13</v>
      </c>
      <c r="F22" s="49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24">
        <v>0</v>
      </c>
      <c r="D23" s="25">
        <f aca="true" t="shared" si="0" ref="D23:D31">C23/$C$32</f>
        <v>0</v>
      </c>
      <c r="E23" s="24">
        <v>0</v>
      </c>
      <c r="F23" s="25">
        <f>E23/$E$32</f>
        <v>0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17">
        <v>0</v>
      </c>
      <c r="D24" s="20">
        <f t="shared" si="0"/>
        <v>0</v>
      </c>
      <c r="E24" s="17">
        <v>3</v>
      </c>
      <c r="F24" s="20">
        <f aca="true" t="shared" si="1" ref="F24:F31">E24/$E$32</f>
        <v>0.23076923076923078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17">
        <v>2</v>
      </c>
      <c r="D25" s="20">
        <f t="shared" si="0"/>
        <v>0.3333333333333333</v>
      </c>
      <c r="E25" s="17">
        <v>4</v>
      </c>
      <c r="F25" s="20">
        <f t="shared" si="1"/>
        <v>0.3076923076923077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17">
        <v>1</v>
      </c>
      <c r="D26" s="20">
        <f t="shared" si="0"/>
        <v>0.16666666666666666</v>
      </c>
      <c r="E26" s="17">
        <v>3</v>
      </c>
      <c r="F26" s="20">
        <f t="shared" si="1"/>
        <v>0.23076923076923078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17">
        <v>1</v>
      </c>
      <c r="D27" s="20">
        <f t="shared" si="0"/>
        <v>0.16666666666666666</v>
      </c>
      <c r="E27" s="17">
        <v>0</v>
      </c>
      <c r="F27" s="20">
        <f t="shared" si="1"/>
        <v>0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17">
        <v>1</v>
      </c>
      <c r="D28" s="20">
        <f t="shared" si="0"/>
        <v>0.16666666666666666</v>
      </c>
      <c r="E28" s="17">
        <v>0</v>
      </c>
      <c r="F28" s="20">
        <f t="shared" si="1"/>
        <v>0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17">
        <v>0</v>
      </c>
      <c r="D29" s="20">
        <f t="shared" si="0"/>
        <v>0</v>
      </c>
      <c r="E29" s="17">
        <v>1</v>
      </c>
      <c r="F29" s="20">
        <f t="shared" si="1"/>
        <v>0.07692307692307693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17">
        <v>1</v>
      </c>
      <c r="D30" s="20">
        <f t="shared" si="0"/>
        <v>0.16666666666666666</v>
      </c>
      <c r="E30" s="17">
        <v>2</v>
      </c>
      <c r="F30" s="20">
        <f t="shared" si="1"/>
        <v>0.15384615384615385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10">
        <v>0</v>
      </c>
      <c r="D31" s="21">
        <f t="shared" si="0"/>
        <v>0</v>
      </c>
      <c r="E31" s="10">
        <v>0</v>
      </c>
      <c r="F31" s="21">
        <f t="shared" si="1"/>
        <v>0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48">
        <f>SUM(C23:C31)</f>
        <v>6</v>
      </c>
      <c r="D32" s="49">
        <f>SUM(D23:D31)</f>
        <v>0.9999999999999999</v>
      </c>
      <c r="E32" s="48">
        <f>SUM(E23:E31)</f>
        <v>13</v>
      </c>
      <c r="F32" s="49">
        <f>SUM(F23:F31)</f>
        <v>1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24">
        <v>1</v>
      </c>
      <c r="D33" s="25">
        <f>C33/C36</f>
        <v>0.16666666666666666</v>
      </c>
      <c r="E33" s="24">
        <v>7</v>
      </c>
      <c r="F33" s="25">
        <f>E33/E36</f>
        <v>0.5384615384615384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17">
        <v>1</v>
      </c>
      <c r="D34" s="20">
        <f>C34/C36</f>
        <v>0.16666666666666666</v>
      </c>
      <c r="E34" s="17">
        <v>5</v>
      </c>
      <c r="F34" s="20">
        <f>E34/E36</f>
        <v>0.38461538461538464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10">
        <v>4</v>
      </c>
      <c r="D35" s="21">
        <f>C35/C36</f>
        <v>0.6666666666666666</v>
      </c>
      <c r="E35" s="10">
        <v>1</v>
      </c>
      <c r="F35" s="21">
        <f>E35/E36</f>
        <v>0.07692307692307693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99">
        <f>SUM(C33:C35)</f>
        <v>6</v>
      </c>
      <c r="D36" s="49">
        <f>SUM(D33:D35)</f>
        <v>1</v>
      </c>
      <c r="E36" s="48">
        <f>SUM(E33:E35)</f>
        <v>13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85" t="s">
        <v>58</v>
      </c>
      <c r="C38" s="186"/>
      <c r="D38" s="186"/>
      <c r="E38" s="186"/>
      <c r="F38" s="187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88" t="s">
        <v>59</v>
      </c>
      <c r="C39" s="189"/>
      <c r="D39" s="189"/>
      <c r="E39" s="189"/>
      <c r="F39" s="190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101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8.5" customHeight="1">
      <c r="B41" s="22" t="s">
        <v>114</v>
      </c>
      <c r="C41" s="97">
        <v>2</v>
      </c>
      <c r="D41" s="20">
        <f>C41/$C$46</f>
        <v>0.3333333333333333</v>
      </c>
      <c r="E41" s="17">
        <v>7</v>
      </c>
      <c r="F41" s="20">
        <f>E41/$E$46</f>
        <v>0.5384615384615384</v>
      </c>
      <c r="H41" s="9"/>
      <c r="J41" s="31"/>
      <c r="K41" s="66"/>
      <c r="L41" s="31"/>
      <c r="M41" s="40"/>
      <c r="N41" s="41"/>
    </row>
    <row r="42" spans="2:14" s="7" customFormat="1" ht="28.5" customHeight="1">
      <c r="B42" s="22" t="s">
        <v>100</v>
      </c>
      <c r="C42" s="97">
        <v>1</v>
      </c>
      <c r="D42" s="20">
        <f>C42/$C$46</f>
        <v>0.16666666666666666</v>
      </c>
      <c r="E42" s="17">
        <v>1</v>
      </c>
      <c r="F42" s="20">
        <f>E42/$E$46</f>
        <v>0.07692307692307693</v>
      </c>
      <c r="H42" s="9"/>
      <c r="J42" s="31"/>
      <c r="K42" s="66"/>
      <c r="L42" s="31"/>
      <c r="M42" s="40"/>
      <c r="N42" s="41"/>
    </row>
    <row r="43" spans="2:14" s="7" customFormat="1" ht="28.5" customHeight="1">
      <c r="B43" s="22" t="s">
        <v>101</v>
      </c>
      <c r="C43" s="97">
        <v>1</v>
      </c>
      <c r="D43" s="20">
        <f>C43/$C$46</f>
        <v>0.16666666666666666</v>
      </c>
      <c r="E43" s="17">
        <v>1</v>
      </c>
      <c r="F43" s="20">
        <f>E43/$E$46</f>
        <v>0.07692307692307693</v>
      </c>
      <c r="H43" s="9"/>
      <c r="J43" s="31"/>
      <c r="K43" s="66"/>
      <c r="L43" s="31"/>
      <c r="M43" s="40"/>
      <c r="N43" s="41"/>
    </row>
    <row r="44" spans="2:14" s="7" customFormat="1" ht="28.5" customHeight="1">
      <c r="B44" s="22" t="s">
        <v>102</v>
      </c>
      <c r="C44" s="97">
        <v>1</v>
      </c>
      <c r="D44" s="20">
        <f>C44/$C$46</f>
        <v>0.16666666666666666</v>
      </c>
      <c r="E44" s="17">
        <v>1</v>
      </c>
      <c r="F44" s="20">
        <f>E44/$E$46</f>
        <v>0.07692307692307693</v>
      </c>
      <c r="H44" s="9"/>
      <c r="J44" s="31"/>
      <c r="K44" s="66"/>
      <c r="L44" s="31"/>
      <c r="M44" s="40"/>
      <c r="N44" s="41"/>
    </row>
    <row r="45" spans="2:14" s="7" customFormat="1" ht="28.5" customHeight="1" thickBot="1">
      <c r="B45" s="58" t="s">
        <v>103</v>
      </c>
      <c r="C45" s="98">
        <v>1</v>
      </c>
      <c r="D45" s="21">
        <f>C45/$C$46</f>
        <v>0.16666666666666666</v>
      </c>
      <c r="E45" s="10">
        <v>3</v>
      </c>
      <c r="F45" s="21">
        <f>E45/$E$46</f>
        <v>0.23076923076923078</v>
      </c>
      <c r="H45" s="9"/>
      <c r="J45" s="31"/>
      <c r="K45" s="66"/>
      <c r="L45" s="31"/>
      <c r="M45" s="40"/>
      <c r="N45" s="41"/>
    </row>
    <row r="46" spans="2:14" s="50" customFormat="1" ht="28.5" customHeight="1" thickBot="1" thickTop="1">
      <c r="B46" s="59" t="s">
        <v>4</v>
      </c>
      <c r="C46" s="99">
        <f>SUM(C41:C45)</f>
        <v>6</v>
      </c>
      <c r="D46" s="49">
        <f>SUM(D41:D45)</f>
        <v>0.9999999999999999</v>
      </c>
      <c r="E46" s="48">
        <f>SUM(E41:E45)</f>
        <v>13</v>
      </c>
      <c r="F46" s="49">
        <f>SUM(F41:F45)</f>
        <v>1</v>
      </c>
      <c r="H46" s="51"/>
      <c r="J46" s="52"/>
      <c r="K46" s="67"/>
      <c r="L46" s="52"/>
      <c r="M46" s="43"/>
      <c r="N46" s="53"/>
    </row>
    <row r="47" spans="2:14" s="7" customFormat="1" ht="15" customHeight="1" thickBot="1">
      <c r="B47" s="11"/>
      <c r="D47" s="9"/>
      <c r="F47" s="9"/>
      <c r="H47" s="9"/>
      <c r="J47" s="31"/>
      <c r="K47" s="66"/>
      <c r="L47" s="31"/>
      <c r="M47" s="40"/>
      <c r="N47" s="41"/>
    </row>
    <row r="48" spans="2:14" s="7" customFormat="1" ht="21" customHeight="1">
      <c r="B48" s="163" t="s">
        <v>73</v>
      </c>
      <c r="C48" s="164"/>
      <c r="D48" s="164"/>
      <c r="E48" s="164"/>
      <c r="F48" s="165"/>
      <c r="H48" s="9"/>
      <c r="J48" s="31"/>
      <c r="K48" s="66"/>
      <c r="L48" s="31"/>
      <c r="M48" s="40"/>
      <c r="N48" s="41"/>
    </row>
    <row r="49" spans="2:14" s="7" customFormat="1" ht="21" customHeight="1" thickBot="1">
      <c r="B49" s="166" t="s">
        <v>29</v>
      </c>
      <c r="C49" s="168"/>
      <c r="D49" s="168"/>
      <c r="E49" s="168"/>
      <c r="F49" s="169"/>
      <c r="H49" s="9"/>
      <c r="J49" s="31"/>
      <c r="K49" s="66"/>
      <c r="L49" s="31"/>
      <c r="M49" s="40"/>
      <c r="N49" s="41"/>
    </row>
    <row r="50" spans="2:14" s="7" customFormat="1" ht="21" customHeight="1" thickBot="1">
      <c r="B50" s="95"/>
      <c r="C50" s="156" t="s">
        <v>115</v>
      </c>
      <c r="D50" s="155"/>
      <c r="E50" s="156" t="s">
        <v>118</v>
      </c>
      <c r="F50" s="155"/>
      <c r="H50" s="9"/>
      <c r="J50" s="31"/>
      <c r="K50" s="66"/>
      <c r="L50" s="31"/>
      <c r="M50" s="40"/>
      <c r="N50" s="41"/>
    </row>
    <row r="51" spans="2:14" s="7" customFormat="1" ht="21" customHeight="1">
      <c r="B51" s="22" t="s">
        <v>11</v>
      </c>
      <c r="C51" s="97">
        <v>2</v>
      </c>
      <c r="D51" s="20">
        <f>C51/C54</f>
        <v>0.3333333333333333</v>
      </c>
      <c r="E51" s="17">
        <v>8</v>
      </c>
      <c r="F51" s="20">
        <f>E51/E54</f>
        <v>0.6153846153846154</v>
      </c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12</v>
      </c>
      <c r="C52" s="97">
        <v>3</v>
      </c>
      <c r="D52" s="20">
        <f>C52/C54</f>
        <v>0.5</v>
      </c>
      <c r="E52" s="17">
        <v>5</v>
      </c>
      <c r="F52" s="20">
        <f>E52/E54</f>
        <v>0.38461538461538464</v>
      </c>
      <c r="H52" s="9"/>
      <c r="J52" s="31"/>
      <c r="K52" s="66"/>
      <c r="L52" s="31"/>
      <c r="M52" s="40"/>
      <c r="N52" s="41"/>
    </row>
    <row r="53" spans="2:14" s="7" customFormat="1" ht="21" customHeight="1" thickBot="1">
      <c r="B53" s="58" t="s">
        <v>57</v>
      </c>
      <c r="C53" s="98">
        <v>1</v>
      </c>
      <c r="D53" s="21">
        <f>C53/C54</f>
        <v>0.16666666666666666</v>
      </c>
      <c r="E53" s="10">
        <v>0</v>
      </c>
      <c r="F53" s="21">
        <f>E53/E54</f>
        <v>0</v>
      </c>
      <c r="H53" s="9"/>
      <c r="J53" s="31"/>
      <c r="K53" s="66"/>
      <c r="L53" s="31"/>
      <c r="M53" s="40"/>
      <c r="N53" s="41"/>
    </row>
    <row r="54" spans="2:14" s="50" customFormat="1" ht="21" customHeight="1" thickBot="1" thickTop="1">
      <c r="B54" s="59" t="s">
        <v>4</v>
      </c>
      <c r="C54" s="99">
        <f>SUM(C51:C53)</f>
        <v>6</v>
      </c>
      <c r="D54" s="49">
        <f>SUM(D51:D53)</f>
        <v>0.9999999999999999</v>
      </c>
      <c r="E54" s="48">
        <f>SUM(E51:E53)</f>
        <v>13</v>
      </c>
      <c r="F54" s="49">
        <f>SUM(F51:F53)</f>
        <v>1</v>
      </c>
      <c r="H54" s="51"/>
      <c r="J54" s="52"/>
      <c r="K54" s="67"/>
      <c r="L54" s="52"/>
      <c r="M54" s="43"/>
      <c r="N54" s="53"/>
    </row>
    <row r="55" spans="2:14" s="7" customFormat="1" ht="15" customHeight="1" thickBot="1">
      <c r="B55" s="11"/>
      <c r="D55" s="9"/>
      <c r="F55" s="9"/>
      <c r="H55" s="9"/>
      <c r="J55" s="31"/>
      <c r="K55" s="66"/>
      <c r="L55" s="31"/>
      <c r="M55" s="40"/>
      <c r="N55" s="41"/>
    </row>
    <row r="56" spans="2:14" s="7" customFormat="1" ht="21" customHeight="1">
      <c r="B56" s="163" t="s">
        <v>60</v>
      </c>
      <c r="C56" s="164"/>
      <c r="D56" s="164"/>
      <c r="E56" s="164"/>
      <c r="F56" s="165"/>
      <c r="H56" s="9"/>
      <c r="J56" s="31"/>
      <c r="K56" s="66"/>
      <c r="L56" s="31"/>
      <c r="M56" s="40"/>
      <c r="N56" s="41"/>
    </row>
    <row r="57" spans="2:14" s="7" customFormat="1" ht="21" customHeight="1" thickBot="1">
      <c r="B57" s="166" t="s">
        <v>61</v>
      </c>
      <c r="C57" s="168"/>
      <c r="D57" s="168"/>
      <c r="E57" s="168"/>
      <c r="F57" s="169"/>
      <c r="H57" s="9"/>
      <c r="J57" s="31"/>
      <c r="K57" s="66"/>
      <c r="L57" s="31"/>
      <c r="M57" s="40"/>
      <c r="N57" s="41"/>
    </row>
    <row r="58" spans="2:14" s="7" customFormat="1" ht="21" customHeight="1" thickBot="1">
      <c r="B58" s="93"/>
      <c r="C58" s="156" t="s">
        <v>115</v>
      </c>
      <c r="D58" s="155"/>
      <c r="E58" s="156" t="s">
        <v>118</v>
      </c>
      <c r="F58" s="155"/>
      <c r="H58" s="9"/>
      <c r="J58" s="31"/>
      <c r="K58" s="66"/>
      <c r="L58" s="31"/>
      <c r="M58" s="40"/>
      <c r="N58" s="41"/>
    </row>
    <row r="59" spans="2:14" s="7" customFormat="1" ht="21" customHeight="1">
      <c r="B59" s="26" t="s">
        <v>14</v>
      </c>
      <c r="C59" s="24">
        <v>0</v>
      </c>
      <c r="D59" s="25">
        <f>C59/C64</f>
        <v>0</v>
      </c>
      <c r="E59" s="24">
        <v>2</v>
      </c>
      <c r="F59" s="25">
        <f>E59/E64</f>
        <v>0.15384615384615385</v>
      </c>
      <c r="H59" s="9"/>
      <c r="J59" s="31"/>
      <c r="K59" s="66"/>
      <c r="L59" s="31"/>
      <c r="M59" s="40"/>
      <c r="N59" s="41"/>
    </row>
    <row r="60" spans="2:14" s="7" customFormat="1" ht="21" customHeight="1">
      <c r="B60" s="22" t="s">
        <v>15</v>
      </c>
      <c r="C60" s="17">
        <v>2</v>
      </c>
      <c r="D60" s="20">
        <f>C60/C64</f>
        <v>0.3333333333333333</v>
      </c>
      <c r="E60" s="17">
        <v>2</v>
      </c>
      <c r="F60" s="20">
        <f>E60/E64</f>
        <v>0.15384615384615385</v>
      </c>
      <c r="H60" s="9"/>
      <c r="J60" s="31"/>
      <c r="K60" s="66"/>
      <c r="L60" s="31"/>
      <c r="M60" s="40"/>
      <c r="N60" s="41"/>
    </row>
    <row r="61" spans="2:14" s="7" customFormat="1" ht="21" customHeight="1">
      <c r="B61" s="22" t="s">
        <v>62</v>
      </c>
      <c r="C61" s="17">
        <v>0</v>
      </c>
      <c r="D61" s="20">
        <f>C61/C64</f>
        <v>0</v>
      </c>
      <c r="E61" s="17">
        <v>3</v>
      </c>
      <c r="F61" s="20">
        <f>E61/E64</f>
        <v>0.23076923076923078</v>
      </c>
      <c r="H61" s="9"/>
      <c r="J61" s="31"/>
      <c r="K61" s="66"/>
      <c r="L61" s="31"/>
      <c r="M61" s="40"/>
      <c r="N61" s="41"/>
    </row>
    <row r="62" spans="2:14" s="7" customFormat="1" ht="21" customHeight="1">
      <c r="B62" s="22" t="s">
        <v>17</v>
      </c>
      <c r="C62" s="17">
        <v>0</v>
      </c>
      <c r="D62" s="20">
        <f>C62/C64</f>
        <v>0</v>
      </c>
      <c r="E62" s="17">
        <v>2</v>
      </c>
      <c r="F62" s="20">
        <f>E62/E64</f>
        <v>0.15384615384615385</v>
      </c>
      <c r="H62" s="9"/>
      <c r="J62" s="31"/>
      <c r="K62" s="66"/>
      <c r="L62" s="31"/>
      <c r="M62" s="40"/>
      <c r="N62" s="41"/>
    </row>
    <row r="63" spans="2:14" s="7" customFormat="1" ht="21" customHeight="1" thickBot="1">
      <c r="B63" s="58" t="s">
        <v>57</v>
      </c>
      <c r="C63" s="10">
        <v>4</v>
      </c>
      <c r="D63" s="21">
        <f>C63/C64</f>
        <v>0.6666666666666666</v>
      </c>
      <c r="E63" s="10">
        <v>4</v>
      </c>
      <c r="F63" s="21">
        <f>E63/E64</f>
        <v>0.3076923076923077</v>
      </c>
      <c r="H63" s="9"/>
      <c r="J63" s="31"/>
      <c r="K63" s="66"/>
      <c r="L63" s="31"/>
      <c r="M63" s="40"/>
      <c r="N63" s="41"/>
    </row>
    <row r="64" spans="2:14" s="7" customFormat="1" ht="21" customHeight="1" thickBot="1" thickTop="1">
      <c r="B64" s="59" t="s">
        <v>4</v>
      </c>
      <c r="C64" s="99">
        <f>SUM(C59:C63)</f>
        <v>6</v>
      </c>
      <c r="D64" s="49">
        <f>SUM(D59:D63)</f>
        <v>1</v>
      </c>
      <c r="E64" s="48">
        <f>SUM(E59:E63)</f>
        <v>13</v>
      </c>
      <c r="F64" s="49">
        <f>SUM(F59:F63)</f>
        <v>1</v>
      </c>
      <c r="H64" s="9"/>
      <c r="J64" s="31"/>
      <c r="K64" s="66"/>
      <c r="L64" s="31"/>
      <c r="M64" s="40"/>
      <c r="N64" s="41"/>
    </row>
    <row r="65" spans="2:14" s="7" customFormat="1" ht="15" customHeight="1" thickBot="1">
      <c r="B65" s="11"/>
      <c r="D65" s="9"/>
      <c r="F65" s="9"/>
      <c r="H65" s="9"/>
      <c r="J65" s="31"/>
      <c r="K65" s="66"/>
      <c r="L65" s="31"/>
      <c r="M65" s="72"/>
      <c r="N65" s="41"/>
    </row>
    <row r="66" spans="2:26" s="7" customFormat="1" ht="21" customHeight="1">
      <c r="B66" s="163" t="s">
        <v>63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2:26" s="7" customFormat="1" ht="21" customHeight="1" thickBot="1">
      <c r="B67" s="166" t="s">
        <v>64</v>
      </c>
      <c r="C67" s="167"/>
      <c r="D67" s="167"/>
      <c r="E67" s="167"/>
      <c r="F67" s="167"/>
      <c r="G67" s="168"/>
      <c r="H67" s="168"/>
      <c r="I67" s="168"/>
      <c r="J67" s="168"/>
      <c r="K67" s="167"/>
      <c r="L67" s="167"/>
      <c r="M67" s="167"/>
      <c r="N67" s="167"/>
      <c r="O67" s="168"/>
      <c r="P67" s="168"/>
      <c r="Q67" s="168"/>
      <c r="R67" s="168"/>
      <c r="S67" s="167"/>
      <c r="T67" s="167"/>
      <c r="U67" s="167"/>
      <c r="V67" s="167"/>
      <c r="W67" s="168"/>
      <c r="X67" s="168"/>
      <c r="Y67" s="168"/>
      <c r="Z67" s="169"/>
    </row>
    <row r="68" spans="2:26" s="7" customFormat="1" ht="21" customHeight="1" thickBot="1">
      <c r="B68" s="170"/>
      <c r="C68" s="158" t="s">
        <v>14</v>
      </c>
      <c r="D68" s="159"/>
      <c r="E68" s="159"/>
      <c r="F68" s="160"/>
      <c r="G68" s="159" t="s">
        <v>15</v>
      </c>
      <c r="H68" s="159"/>
      <c r="I68" s="159"/>
      <c r="J68" s="159"/>
      <c r="K68" s="158" t="s">
        <v>16</v>
      </c>
      <c r="L68" s="159"/>
      <c r="M68" s="159"/>
      <c r="N68" s="160"/>
      <c r="O68" s="159" t="s">
        <v>17</v>
      </c>
      <c r="P68" s="159"/>
      <c r="Q68" s="159"/>
      <c r="R68" s="159"/>
      <c r="S68" s="158" t="s">
        <v>57</v>
      </c>
      <c r="T68" s="159"/>
      <c r="U68" s="159"/>
      <c r="V68" s="160"/>
      <c r="W68" s="161" t="s">
        <v>4</v>
      </c>
      <c r="X68" s="161"/>
      <c r="Y68" s="161"/>
      <c r="Z68" s="162"/>
    </row>
    <row r="69" spans="2:26" s="7" customFormat="1" ht="21" customHeight="1" thickBot="1">
      <c r="B69" s="171"/>
      <c r="C69" s="156" t="s">
        <v>115</v>
      </c>
      <c r="D69" s="157"/>
      <c r="E69" s="154" t="s">
        <v>118</v>
      </c>
      <c r="F69" s="155"/>
      <c r="G69" s="156" t="s">
        <v>115</v>
      </c>
      <c r="H69" s="157"/>
      <c r="I69" s="154" t="s">
        <v>118</v>
      </c>
      <c r="J69" s="157"/>
      <c r="K69" s="156" t="s">
        <v>115</v>
      </c>
      <c r="L69" s="157"/>
      <c r="M69" s="154" t="s">
        <v>118</v>
      </c>
      <c r="N69" s="155"/>
      <c r="O69" s="156" t="s">
        <v>115</v>
      </c>
      <c r="P69" s="157"/>
      <c r="Q69" s="154" t="s">
        <v>118</v>
      </c>
      <c r="R69" s="155"/>
      <c r="S69" s="156" t="s">
        <v>115</v>
      </c>
      <c r="T69" s="157"/>
      <c r="U69" s="154" t="s">
        <v>118</v>
      </c>
      <c r="V69" s="155"/>
      <c r="W69" s="156" t="s">
        <v>115</v>
      </c>
      <c r="X69" s="157"/>
      <c r="Y69" s="154" t="s">
        <v>118</v>
      </c>
      <c r="Z69" s="155"/>
    </row>
    <row r="70" spans="2:30" s="7" customFormat="1" ht="28.5" customHeight="1">
      <c r="B70" s="22" t="s">
        <v>22</v>
      </c>
      <c r="C70" s="111">
        <v>0</v>
      </c>
      <c r="D70" s="56">
        <f aca="true" t="shared" si="2" ref="D70:D76">C70/W70</f>
        <v>0</v>
      </c>
      <c r="E70" s="55">
        <v>0</v>
      </c>
      <c r="F70" s="108">
        <f aca="true" t="shared" si="3" ref="F70:F76">E70/Y70</f>
        <v>0</v>
      </c>
      <c r="G70" s="55">
        <v>0</v>
      </c>
      <c r="H70" s="56">
        <f aca="true" t="shared" si="4" ref="H70:H76">G70/W70</f>
        <v>0</v>
      </c>
      <c r="I70" s="55">
        <v>0</v>
      </c>
      <c r="J70" s="15">
        <f aca="true" t="shared" si="5" ref="J70:J76">I70/Y70</f>
        <v>0</v>
      </c>
      <c r="K70" s="111">
        <v>1</v>
      </c>
      <c r="L70" s="56">
        <f aca="true" t="shared" si="6" ref="L70:L76">K70/W70</f>
        <v>0.16666666666666666</v>
      </c>
      <c r="M70" s="55">
        <v>4</v>
      </c>
      <c r="N70" s="108">
        <f aca="true" t="shared" si="7" ref="N70:N76">M70/Y70</f>
        <v>0.3076923076923077</v>
      </c>
      <c r="O70" s="55">
        <v>5</v>
      </c>
      <c r="P70" s="56">
        <f aca="true" t="shared" si="8" ref="P70:P76">O70/W70</f>
        <v>0.8333333333333334</v>
      </c>
      <c r="Q70" s="55">
        <v>9</v>
      </c>
      <c r="R70" s="15">
        <f aca="true" t="shared" si="9" ref="R70:R76">Q70/Y70</f>
        <v>0.6923076923076923</v>
      </c>
      <c r="S70" s="107">
        <v>0</v>
      </c>
      <c r="T70" s="15">
        <f aca="true" t="shared" si="10" ref="T70:T76">S70/W70</f>
        <v>0</v>
      </c>
      <c r="U70" s="120">
        <v>0</v>
      </c>
      <c r="V70" s="108">
        <f aca="true" t="shared" si="11" ref="V70:V76">U70/Y70</f>
        <v>0</v>
      </c>
      <c r="W70" s="74">
        <f aca="true" t="shared" si="12" ref="W70:W76">O70+K70+G70+C70+S70</f>
        <v>6</v>
      </c>
      <c r="X70" s="75">
        <f aca="true" t="shared" si="13" ref="X70:X76">D70+H70+L70+P70+T70</f>
        <v>1</v>
      </c>
      <c r="Y70" s="119">
        <f aca="true" t="shared" si="14" ref="Y70:Y76">Q70+M70+I70+E70+U70</f>
        <v>13</v>
      </c>
      <c r="Z70" s="45">
        <f aca="true" t="shared" si="15" ref="Z70:Z76">F70+J70+N70+R70+V70</f>
        <v>1</v>
      </c>
      <c r="AA70" s="14"/>
      <c r="AB70" s="14">
        <f aca="true" t="shared" si="16" ref="AB70:AB76">G70</f>
        <v>0</v>
      </c>
      <c r="AC70" s="14">
        <f aca="true" t="shared" si="17" ref="AC70:AC76">K70</f>
        <v>1</v>
      </c>
      <c r="AD70" s="12">
        <f aca="true" t="shared" si="18" ref="AD70:AD76">O70</f>
        <v>5</v>
      </c>
    </row>
    <row r="71" spans="2:30" s="7" customFormat="1" ht="28.5" customHeight="1">
      <c r="B71" s="22" t="s">
        <v>18</v>
      </c>
      <c r="C71" s="111">
        <v>0</v>
      </c>
      <c r="D71" s="56">
        <f t="shared" si="2"/>
        <v>0</v>
      </c>
      <c r="E71" s="55">
        <v>0</v>
      </c>
      <c r="F71" s="108">
        <f t="shared" si="3"/>
        <v>0</v>
      </c>
      <c r="G71" s="55">
        <v>0</v>
      </c>
      <c r="H71" s="56">
        <f t="shared" si="4"/>
        <v>0</v>
      </c>
      <c r="I71" s="55">
        <v>0</v>
      </c>
      <c r="J71" s="15">
        <f t="shared" si="5"/>
        <v>0</v>
      </c>
      <c r="K71" s="111">
        <v>2</v>
      </c>
      <c r="L71" s="56">
        <f t="shared" si="6"/>
        <v>0.3333333333333333</v>
      </c>
      <c r="M71" s="55">
        <v>2</v>
      </c>
      <c r="N71" s="108">
        <f t="shared" si="7"/>
        <v>0.15384615384615385</v>
      </c>
      <c r="O71" s="55">
        <v>4</v>
      </c>
      <c r="P71" s="56">
        <f t="shared" si="8"/>
        <v>0.6666666666666666</v>
      </c>
      <c r="Q71" s="55">
        <v>11</v>
      </c>
      <c r="R71" s="15">
        <f t="shared" si="9"/>
        <v>0.8461538461538461</v>
      </c>
      <c r="S71" s="107">
        <v>0</v>
      </c>
      <c r="T71" s="15">
        <f t="shared" si="10"/>
        <v>0</v>
      </c>
      <c r="U71" s="70">
        <v>0</v>
      </c>
      <c r="V71" s="108">
        <f t="shared" si="11"/>
        <v>0</v>
      </c>
      <c r="W71" s="74">
        <f t="shared" si="12"/>
        <v>6</v>
      </c>
      <c r="X71" s="75">
        <f t="shared" si="13"/>
        <v>1</v>
      </c>
      <c r="Y71" s="69">
        <f t="shared" si="14"/>
        <v>13</v>
      </c>
      <c r="Z71" s="45">
        <f t="shared" si="15"/>
        <v>1</v>
      </c>
      <c r="AA71" s="14"/>
      <c r="AB71" s="14">
        <f t="shared" si="16"/>
        <v>0</v>
      </c>
      <c r="AC71" s="14">
        <f t="shared" si="17"/>
        <v>2</v>
      </c>
      <c r="AD71" s="12">
        <f t="shared" si="18"/>
        <v>4</v>
      </c>
    </row>
    <row r="72" spans="2:30" s="7" customFormat="1" ht="28.5" customHeight="1">
      <c r="B72" s="22" t="s">
        <v>19</v>
      </c>
      <c r="C72" s="111">
        <v>0</v>
      </c>
      <c r="D72" s="56">
        <f t="shared" si="2"/>
        <v>0</v>
      </c>
      <c r="E72" s="55">
        <v>0</v>
      </c>
      <c r="F72" s="108">
        <f t="shared" si="3"/>
        <v>0</v>
      </c>
      <c r="G72" s="55">
        <v>0</v>
      </c>
      <c r="H72" s="56">
        <f t="shared" si="4"/>
        <v>0</v>
      </c>
      <c r="I72" s="55">
        <v>0</v>
      </c>
      <c r="J72" s="15">
        <f t="shared" si="5"/>
        <v>0</v>
      </c>
      <c r="K72" s="111">
        <v>1</v>
      </c>
      <c r="L72" s="56">
        <f t="shared" si="6"/>
        <v>0.16666666666666666</v>
      </c>
      <c r="M72" s="55">
        <v>1</v>
      </c>
      <c r="N72" s="108">
        <f t="shared" si="7"/>
        <v>0.07692307692307693</v>
      </c>
      <c r="O72" s="55">
        <v>5</v>
      </c>
      <c r="P72" s="56">
        <f t="shared" si="8"/>
        <v>0.8333333333333334</v>
      </c>
      <c r="Q72" s="55">
        <v>12</v>
      </c>
      <c r="R72" s="15">
        <f t="shared" si="9"/>
        <v>0.9230769230769231</v>
      </c>
      <c r="S72" s="107">
        <v>0</v>
      </c>
      <c r="T72" s="15">
        <f t="shared" si="10"/>
        <v>0</v>
      </c>
      <c r="U72" s="70">
        <v>0</v>
      </c>
      <c r="V72" s="108">
        <f t="shared" si="11"/>
        <v>0</v>
      </c>
      <c r="W72" s="74">
        <f t="shared" si="12"/>
        <v>6</v>
      </c>
      <c r="X72" s="75">
        <f t="shared" si="13"/>
        <v>1</v>
      </c>
      <c r="Y72" s="69">
        <f t="shared" si="14"/>
        <v>13</v>
      </c>
      <c r="Z72" s="45">
        <f t="shared" si="15"/>
        <v>1</v>
      </c>
      <c r="AA72" s="14"/>
      <c r="AB72" s="14">
        <f t="shared" si="16"/>
        <v>0</v>
      </c>
      <c r="AC72" s="14">
        <f t="shared" si="17"/>
        <v>1</v>
      </c>
      <c r="AD72" s="12">
        <f t="shared" si="18"/>
        <v>5</v>
      </c>
    </row>
    <row r="73" spans="2:30" s="7" customFormat="1" ht="28.5" customHeight="1">
      <c r="B73" s="22" t="s">
        <v>65</v>
      </c>
      <c r="C73" s="111">
        <v>0</v>
      </c>
      <c r="D73" s="56">
        <f t="shared" si="2"/>
        <v>0</v>
      </c>
      <c r="E73" s="55">
        <v>0</v>
      </c>
      <c r="F73" s="108">
        <f t="shared" si="3"/>
        <v>0</v>
      </c>
      <c r="G73" s="55">
        <v>1</v>
      </c>
      <c r="H73" s="56">
        <f t="shared" si="4"/>
        <v>0.16666666666666666</v>
      </c>
      <c r="I73" s="55">
        <v>0</v>
      </c>
      <c r="J73" s="15">
        <f t="shared" si="5"/>
        <v>0</v>
      </c>
      <c r="K73" s="111">
        <v>1</v>
      </c>
      <c r="L73" s="56">
        <f t="shared" si="6"/>
        <v>0.16666666666666666</v>
      </c>
      <c r="M73" s="55">
        <v>3</v>
      </c>
      <c r="N73" s="108">
        <f t="shared" si="7"/>
        <v>0.23076923076923078</v>
      </c>
      <c r="O73" s="55">
        <v>4</v>
      </c>
      <c r="P73" s="56">
        <f t="shared" si="8"/>
        <v>0.6666666666666666</v>
      </c>
      <c r="Q73" s="55">
        <v>10</v>
      </c>
      <c r="R73" s="15">
        <f t="shared" si="9"/>
        <v>0.7692307692307693</v>
      </c>
      <c r="S73" s="107">
        <v>0</v>
      </c>
      <c r="T73" s="15">
        <f t="shared" si="10"/>
        <v>0</v>
      </c>
      <c r="U73" s="70">
        <v>0</v>
      </c>
      <c r="V73" s="108">
        <f t="shared" si="11"/>
        <v>0</v>
      </c>
      <c r="W73" s="74">
        <f t="shared" si="12"/>
        <v>6</v>
      </c>
      <c r="X73" s="75">
        <f t="shared" si="13"/>
        <v>1</v>
      </c>
      <c r="Y73" s="69">
        <f t="shared" si="14"/>
        <v>13</v>
      </c>
      <c r="Z73" s="45">
        <f t="shared" si="15"/>
        <v>1</v>
      </c>
      <c r="AA73" s="14"/>
      <c r="AB73" s="14">
        <f t="shared" si="16"/>
        <v>1</v>
      </c>
      <c r="AC73" s="14">
        <f t="shared" si="17"/>
        <v>1</v>
      </c>
      <c r="AD73" s="12">
        <f t="shared" si="18"/>
        <v>4</v>
      </c>
    </row>
    <row r="74" spans="2:30" s="7" customFormat="1" ht="28.5" customHeight="1">
      <c r="B74" s="22" t="s">
        <v>66</v>
      </c>
      <c r="C74" s="111">
        <v>0</v>
      </c>
      <c r="D74" s="56">
        <f t="shared" si="2"/>
        <v>0</v>
      </c>
      <c r="E74" s="55">
        <v>0</v>
      </c>
      <c r="F74" s="108">
        <f t="shared" si="3"/>
        <v>0</v>
      </c>
      <c r="G74" s="55">
        <v>0</v>
      </c>
      <c r="H74" s="56">
        <f t="shared" si="4"/>
        <v>0</v>
      </c>
      <c r="I74" s="55">
        <v>0</v>
      </c>
      <c r="J74" s="15">
        <f t="shared" si="5"/>
        <v>0</v>
      </c>
      <c r="K74" s="111">
        <v>2</v>
      </c>
      <c r="L74" s="56">
        <f t="shared" si="6"/>
        <v>0.3333333333333333</v>
      </c>
      <c r="M74" s="55">
        <v>4</v>
      </c>
      <c r="N74" s="108">
        <f t="shared" si="7"/>
        <v>0.3076923076923077</v>
      </c>
      <c r="O74" s="55">
        <v>4</v>
      </c>
      <c r="P74" s="56">
        <f t="shared" si="8"/>
        <v>0.6666666666666666</v>
      </c>
      <c r="Q74" s="55">
        <v>9</v>
      </c>
      <c r="R74" s="15">
        <f t="shared" si="9"/>
        <v>0.6923076923076923</v>
      </c>
      <c r="S74" s="107">
        <v>0</v>
      </c>
      <c r="T74" s="15">
        <f t="shared" si="10"/>
        <v>0</v>
      </c>
      <c r="U74" s="70">
        <v>0</v>
      </c>
      <c r="V74" s="108">
        <f t="shared" si="11"/>
        <v>0</v>
      </c>
      <c r="W74" s="74">
        <f t="shared" si="12"/>
        <v>6</v>
      </c>
      <c r="X74" s="75">
        <f t="shared" si="13"/>
        <v>1</v>
      </c>
      <c r="Y74" s="69">
        <f t="shared" si="14"/>
        <v>13</v>
      </c>
      <c r="Z74" s="45">
        <f t="shared" si="15"/>
        <v>1</v>
      </c>
      <c r="AA74" s="14"/>
      <c r="AB74" s="14">
        <f t="shared" si="16"/>
        <v>0</v>
      </c>
      <c r="AC74" s="14">
        <f t="shared" si="17"/>
        <v>2</v>
      </c>
      <c r="AD74" s="12">
        <f t="shared" si="18"/>
        <v>4</v>
      </c>
    </row>
    <row r="75" spans="2:30" s="7" customFormat="1" ht="28.5" customHeight="1">
      <c r="B75" s="22" t="s">
        <v>67</v>
      </c>
      <c r="C75" s="111">
        <v>0</v>
      </c>
      <c r="D75" s="56">
        <f t="shared" si="2"/>
        <v>0</v>
      </c>
      <c r="E75" s="55">
        <v>0</v>
      </c>
      <c r="F75" s="108">
        <f t="shared" si="3"/>
        <v>0</v>
      </c>
      <c r="G75" s="55">
        <v>1</v>
      </c>
      <c r="H75" s="56">
        <f t="shared" si="4"/>
        <v>0.16666666666666666</v>
      </c>
      <c r="I75" s="55">
        <v>3</v>
      </c>
      <c r="J75" s="15">
        <f t="shared" si="5"/>
        <v>0.23076923076923078</v>
      </c>
      <c r="K75" s="111">
        <v>3</v>
      </c>
      <c r="L75" s="56">
        <f t="shared" si="6"/>
        <v>0.5</v>
      </c>
      <c r="M75" s="55">
        <v>4</v>
      </c>
      <c r="N75" s="108">
        <f t="shared" si="7"/>
        <v>0.3076923076923077</v>
      </c>
      <c r="O75" s="55">
        <v>2</v>
      </c>
      <c r="P75" s="56">
        <f t="shared" si="8"/>
        <v>0.3333333333333333</v>
      </c>
      <c r="Q75" s="55">
        <v>6</v>
      </c>
      <c r="R75" s="15">
        <f t="shared" si="9"/>
        <v>0.46153846153846156</v>
      </c>
      <c r="S75" s="107">
        <v>0</v>
      </c>
      <c r="T75" s="15">
        <f t="shared" si="10"/>
        <v>0</v>
      </c>
      <c r="U75" s="70">
        <v>0</v>
      </c>
      <c r="V75" s="108">
        <f t="shared" si="11"/>
        <v>0</v>
      </c>
      <c r="W75" s="74">
        <f t="shared" si="12"/>
        <v>6</v>
      </c>
      <c r="X75" s="75">
        <f t="shared" si="13"/>
        <v>1</v>
      </c>
      <c r="Y75" s="69">
        <f t="shared" si="14"/>
        <v>13</v>
      </c>
      <c r="Z75" s="45">
        <f t="shared" si="15"/>
        <v>1</v>
      </c>
      <c r="AA75" s="13"/>
      <c r="AB75" s="13">
        <f t="shared" si="16"/>
        <v>1</v>
      </c>
      <c r="AC75" s="13">
        <f t="shared" si="17"/>
        <v>3</v>
      </c>
      <c r="AD75" s="12">
        <f t="shared" si="18"/>
        <v>2</v>
      </c>
    </row>
    <row r="76" spans="2:30" s="7" customFormat="1" ht="28.5" customHeight="1" thickBot="1">
      <c r="B76" s="103" t="s">
        <v>72</v>
      </c>
      <c r="C76" s="112">
        <v>0</v>
      </c>
      <c r="D76" s="88">
        <f t="shared" si="2"/>
        <v>0</v>
      </c>
      <c r="E76" s="102">
        <v>0</v>
      </c>
      <c r="F76" s="110">
        <f t="shared" si="3"/>
        <v>0</v>
      </c>
      <c r="G76" s="102">
        <v>1</v>
      </c>
      <c r="H76" s="88">
        <f t="shared" si="4"/>
        <v>0.16666666666666666</v>
      </c>
      <c r="I76" s="102">
        <v>3</v>
      </c>
      <c r="J76" s="89">
        <f t="shared" si="5"/>
        <v>0.23076923076923078</v>
      </c>
      <c r="K76" s="112">
        <v>3</v>
      </c>
      <c r="L76" s="88">
        <f t="shared" si="6"/>
        <v>0.5</v>
      </c>
      <c r="M76" s="102">
        <v>3</v>
      </c>
      <c r="N76" s="110">
        <f t="shared" si="7"/>
        <v>0.23076923076923078</v>
      </c>
      <c r="O76" s="102">
        <v>2</v>
      </c>
      <c r="P76" s="88">
        <f t="shared" si="8"/>
        <v>0.3333333333333333</v>
      </c>
      <c r="Q76" s="102">
        <v>7</v>
      </c>
      <c r="R76" s="89">
        <f t="shared" si="9"/>
        <v>0.5384615384615384</v>
      </c>
      <c r="S76" s="109">
        <v>0</v>
      </c>
      <c r="T76" s="89">
        <f t="shared" si="10"/>
        <v>0</v>
      </c>
      <c r="U76" s="121">
        <v>0</v>
      </c>
      <c r="V76" s="110">
        <f t="shared" si="11"/>
        <v>0</v>
      </c>
      <c r="W76" s="104">
        <f t="shared" si="12"/>
        <v>6</v>
      </c>
      <c r="X76" s="117">
        <f t="shared" si="13"/>
        <v>1</v>
      </c>
      <c r="Y76" s="78">
        <f t="shared" si="14"/>
        <v>13</v>
      </c>
      <c r="Z76" s="46">
        <f t="shared" si="15"/>
        <v>1</v>
      </c>
      <c r="AA76" s="13"/>
      <c r="AB76" s="13">
        <f t="shared" si="16"/>
        <v>1</v>
      </c>
      <c r="AC76" s="13">
        <f t="shared" si="17"/>
        <v>3</v>
      </c>
      <c r="AD76" s="12">
        <f t="shared" si="18"/>
        <v>2</v>
      </c>
    </row>
    <row r="77" spans="2:20" s="17" customFormat="1" ht="18" customHeight="1" thickBot="1">
      <c r="B77" s="73"/>
      <c r="C77" s="16"/>
      <c r="D77" s="15"/>
      <c r="E77" s="16"/>
      <c r="F77" s="15"/>
      <c r="G77" s="16"/>
      <c r="H77" s="15"/>
      <c r="I77" s="16"/>
      <c r="J77" s="15"/>
      <c r="K77" s="68"/>
      <c r="L77" s="15"/>
      <c r="M77" s="74"/>
      <c r="N77" s="75"/>
      <c r="O77" s="73"/>
      <c r="P77" s="76"/>
      <c r="Q77" s="76"/>
      <c r="R77" s="76"/>
      <c r="S77" s="76"/>
      <c r="T77" s="77"/>
    </row>
    <row r="78" spans="2:26" s="7" customFormat="1" ht="21" customHeight="1">
      <c r="B78" s="163" t="s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5"/>
    </row>
    <row r="79" spans="2:26" s="7" customFormat="1" ht="21" customHeight="1" thickBot="1">
      <c r="B79" s="166" t="s">
        <v>69</v>
      </c>
      <c r="C79" s="167"/>
      <c r="D79" s="167"/>
      <c r="E79" s="167"/>
      <c r="F79" s="167"/>
      <c r="G79" s="168"/>
      <c r="H79" s="168"/>
      <c r="I79" s="168"/>
      <c r="J79" s="168"/>
      <c r="K79" s="167"/>
      <c r="L79" s="167"/>
      <c r="M79" s="167"/>
      <c r="N79" s="167"/>
      <c r="O79" s="168"/>
      <c r="P79" s="168"/>
      <c r="Q79" s="168"/>
      <c r="R79" s="168"/>
      <c r="S79" s="167"/>
      <c r="T79" s="167"/>
      <c r="U79" s="167"/>
      <c r="V79" s="167"/>
      <c r="W79" s="168"/>
      <c r="X79" s="168"/>
      <c r="Y79" s="168"/>
      <c r="Z79" s="169"/>
    </row>
    <row r="80" spans="2:26" s="7" customFormat="1" ht="21" customHeight="1" thickBot="1">
      <c r="B80" s="170"/>
      <c r="C80" s="158" t="s">
        <v>14</v>
      </c>
      <c r="D80" s="159"/>
      <c r="E80" s="159"/>
      <c r="F80" s="160"/>
      <c r="G80" s="159" t="s">
        <v>15</v>
      </c>
      <c r="H80" s="159"/>
      <c r="I80" s="159"/>
      <c r="J80" s="159"/>
      <c r="K80" s="158" t="s">
        <v>16</v>
      </c>
      <c r="L80" s="159"/>
      <c r="M80" s="159"/>
      <c r="N80" s="160"/>
      <c r="O80" s="159" t="s">
        <v>17</v>
      </c>
      <c r="P80" s="159"/>
      <c r="Q80" s="159"/>
      <c r="R80" s="159"/>
      <c r="S80" s="158" t="s">
        <v>57</v>
      </c>
      <c r="T80" s="159"/>
      <c r="U80" s="159"/>
      <c r="V80" s="160"/>
      <c r="W80" s="161" t="s">
        <v>4</v>
      </c>
      <c r="X80" s="161"/>
      <c r="Y80" s="161"/>
      <c r="Z80" s="162"/>
    </row>
    <row r="81" spans="2:26" s="7" customFormat="1" ht="21" customHeight="1" thickBot="1">
      <c r="B81" s="171"/>
      <c r="C81" s="156" t="s">
        <v>115</v>
      </c>
      <c r="D81" s="157"/>
      <c r="E81" s="154" t="s">
        <v>118</v>
      </c>
      <c r="F81" s="155"/>
      <c r="G81" s="156" t="s">
        <v>115</v>
      </c>
      <c r="H81" s="157"/>
      <c r="I81" s="154" t="s">
        <v>118</v>
      </c>
      <c r="J81" s="155"/>
      <c r="K81" s="156" t="s">
        <v>115</v>
      </c>
      <c r="L81" s="157"/>
      <c r="M81" s="154" t="s">
        <v>118</v>
      </c>
      <c r="N81" s="155"/>
      <c r="O81" s="156" t="s">
        <v>115</v>
      </c>
      <c r="P81" s="157"/>
      <c r="Q81" s="154" t="s">
        <v>118</v>
      </c>
      <c r="R81" s="155"/>
      <c r="S81" s="156" t="s">
        <v>115</v>
      </c>
      <c r="T81" s="157"/>
      <c r="U81" s="154" t="s">
        <v>118</v>
      </c>
      <c r="V81" s="155"/>
      <c r="W81" s="156" t="s">
        <v>115</v>
      </c>
      <c r="X81" s="157"/>
      <c r="Y81" s="154" t="s">
        <v>118</v>
      </c>
      <c r="Z81" s="155"/>
    </row>
    <row r="82" spans="2:30" s="7" customFormat="1" ht="28.5" customHeight="1">
      <c r="B82" s="22" t="s">
        <v>70</v>
      </c>
      <c r="C82" s="111">
        <v>0</v>
      </c>
      <c r="D82" s="56">
        <f>C82/W82</f>
        <v>0</v>
      </c>
      <c r="E82" s="55">
        <v>0</v>
      </c>
      <c r="F82" s="108">
        <f>E82/Y82</f>
        <v>0</v>
      </c>
      <c r="G82" s="16">
        <v>0</v>
      </c>
      <c r="H82" s="56">
        <f>G82/W82</f>
        <v>0</v>
      </c>
      <c r="I82" s="55">
        <v>0</v>
      </c>
      <c r="J82" s="15">
        <f>I82/Y82</f>
        <v>0</v>
      </c>
      <c r="K82" s="111">
        <v>1</v>
      </c>
      <c r="L82" s="56">
        <f>K82/W82</f>
        <v>0.16666666666666666</v>
      </c>
      <c r="M82" s="55">
        <v>1</v>
      </c>
      <c r="N82" s="108">
        <f>M82/Y82</f>
        <v>0.07692307692307693</v>
      </c>
      <c r="O82" s="16">
        <v>5</v>
      </c>
      <c r="P82" s="56">
        <f>O82/W82</f>
        <v>0.8333333333333334</v>
      </c>
      <c r="Q82" s="55">
        <v>11</v>
      </c>
      <c r="R82" s="15">
        <f>Q82/Y82</f>
        <v>0.8461538461538461</v>
      </c>
      <c r="S82" s="107">
        <v>0</v>
      </c>
      <c r="T82" s="15">
        <f>S82/W82</f>
        <v>0</v>
      </c>
      <c r="U82" s="120">
        <v>1</v>
      </c>
      <c r="V82" s="108">
        <f>U82/Y82</f>
        <v>0.07692307692307693</v>
      </c>
      <c r="W82" s="74">
        <f>O82+K82+G82+C82+S82</f>
        <v>6</v>
      </c>
      <c r="X82" s="75">
        <f>D82+H82+L82+P82+T82</f>
        <v>1</v>
      </c>
      <c r="Y82" s="119">
        <f>Q82+M82+I82+E82+U82</f>
        <v>13</v>
      </c>
      <c r="Z82" s="45">
        <f>F82+J82+N82+R82+V82</f>
        <v>1</v>
      </c>
      <c r="AA82" s="13"/>
      <c r="AB82" s="13"/>
      <c r="AC82" s="13">
        <f>K82</f>
        <v>1</v>
      </c>
      <c r="AD82" s="12">
        <f>O82</f>
        <v>5</v>
      </c>
    </row>
    <row r="83" spans="2:30" s="7" customFormat="1" ht="28.5" customHeight="1">
      <c r="B83" s="22" t="s">
        <v>21</v>
      </c>
      <c r="C83" s="111">
        <v>0</v>
      </c>
      <c r="D83" s="56">
        <f>C83/W83</f>
        <v>0</v>
      </c>
      <c r="E83" s="55">
        <v>0</v>
      </c>
      <c r="F83" s="108">
        <f>E83/Y83</f>
        <v>0</v>
      </c>
      <c r="G83" s="16">
        <v>0</v>
      </c>
      <c r="H83" s="56">
        <f>G83/W83</f>
        <v>0</v>
      </c>
      <c r="I83" s="55">
        <v>0</v>
      </c>
      <c r="J83" s="15">
        <f>I83/Y83</f>
        <v>0</v>
      </c>
      <c r="K83" s="111">
        <v>2</v>
      </c>
      <c r="L83" s="56">
        <f>K83/W83</f>
        <v>0.3333333333333333</v>
      </c>
      <c r="M83" s="55">
        <v>2</v>
      </c>
      <c r="N83" s="108">
        <f>M83/Y83</f>
        <v>0.15384615384615385</v>
      </c>
      <c r="O83" s="16">
        <v>4</v>
      </c>
      <c r="P83" s="56">
        <f>O83/W83</f>
        <v>0.6666666666666666</v>
      </c>
      <c r="Q83" s="55">
        <v>10</v>
      </c>
      <c r="R83" s="15">
        <f>Q83/Y83</f>
        <v>0.7692307692307693</v>
      </c>
      <c r="S83" s="111">
        <v>0</v>
      </c>
      <c r="T83" s="15">
        <f>S83/W83</f>
        <v>0</v>
      </c>
      <c r="U83" s="55">
        <v>1</v>
      </c>
      <c r="V83" s="108">
        <f>U83/Y83</f>
        <v>0.07692307692307693</v>
      </c>
      <c r="W83" s="74">
        <f>O83+K83+G83+C83+S83</f>
        <v>6</v>
      </c>
      <c r="X83" s="75">
        <f>D83+H83+L83+P83+T83</f>
        <v>1</v>
      </c>
      <c r="Y83" s="69">
        <f>Q83+M83+I83+E83+U83</f>
        <v>13</v>
      </c>
      <c r="Z83" s="45">
        <f>F83+J83+N83+R83+V83</f>
        <v>1</v>
      </c>
      <c r="AA83" s="13"/>
      <c r="AB83" s="13"/>
      <c r="AC83" s="13"/>
      <c r="AD83" s="12"/>
    </row>
    <row r="84" spans="2:30" s="7" customFormat="1" ht="28.5" customHeight="1" thickBot="1">
      <c r="B84" s="103" t="s">
        <v>71</v>
      </c>
      <c r="C84" s="112">
        <v>0</v>
      </c>
      <c r="D84" s="88">
        <f>C84/W84</f>
        <v>0</v>
      </c>
      <c r="E84" s="102">
        <v>0</v>
      </c>
      <c r="F84" s="110">
        <f>E84/Y84</f>
        <v>0</v>
      </c>
      <c r="G84" s="105">
        <v>0</v>
      </c>
      <c r="H84" s="88">
        <f>G84/W84</f>
        <v>0</v>
      </c>
      <c r="I84" s="102">
        <v>0</v>
      </c>
      <c r="J84" s="89">
        <f>I84/Y84</f>
        <v>0</v>
      </c>
      <c r="K84" s="112">
        <v>1</v>
      </c>
      <c r="L84" s="88">
        <f>K84/W84</f>
        <v>0.16666666666666666</v>
      </c>
      <c r="M84" s="102">
        <v>1</v>
      </c>
      <c r="N84" s="110">
        <f>M84/Y84</f>
        <v>0.07692307692307693</v>
      </c>
      <c r="O84" s="105">
        <v>5</v>
      </c>
      <c r="P84" s="88">
        <f>O84/W84</f>
        <v>0.8333333333333334</v>
      </c>
      <c r="Q84" s="102">
        <v>12</v>
      </c>
      <c r="R84" s="89">
        <f>Q84/Y84</f>
        <v>0.9230769230769231</v>
      </c>
      <c r="S84" s="112">
        <v>0</v>
      </c>
      <c r="T84" s="89">
        <f>S84/W84</f>
        <v>0</v>
      </c>
      <c r="U84" s="102">
        <v>0</v>
      </c>
      <c r="V84" s="110">
        <f>U84/Y84</f>
        <v>0</v>
      </c>
      <c r="W84" s="104">
        <f>O84+K84+G84+C84+S84</f>
        <v>6</v>
      </c>
      <c r="X84" s="117">
        <f>D84+H84+L84+P84+T84</f>
        <v>1</v>
      </c>
      <c r="Y84" s="78">
        <f>Q84+M84+I84+E84+U84</f>
        <v>13</v>
      </c>
      <c r="Z84" s="46">
        <f>F84+J84+N84+R84+V84</f>
        <v>1</v>
      </c>
      <c r="AA84" s="13"/>
      <c r="AB84" s="13"/>
      <c r="AC84" s="13"/>
      <c r="AD84" s="12"/>
    </row>
    <row r="85" spans="2:14" s="7" customFormat="1" ht="15" customHeight="1" thickBot="1">
      <c r="B85" s="11"/>
      <c r="D85" s="9"/>
      <c r="F85" s="9"/>
      <c r="H85" s="9"/>
      <c r="J85" s="31"/>
      <c r="K85" s="66"/>
      <c r="L85" s="31"/>
      <c r="M85" s="72"/>
      <c r="N85" s="41"/>
    </row>
    <row r="86" spans="2:26" s="7" customFormat="1" ht="21" customHeight="1">
      <c r="B86" s="163" t="s">
        <v>23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5"/>
    </row>
    <row r="87" spans="2:26" s="7" customFormat="1" ht="21" customHeight="1" thickBot="1">
      <c r="B87" s="166" t="s">
        <v>30</v>
      </c>
      <c r="C87" s="167"/>
      <c r="D87" s="167"/>
      <c r="E87" s="167"/>
      <c r="F87" s="167"/>
      <c r="G87" s="168"/>
      <c r="H87" s="168"/>
      <c r="I87" s="168"/>
      <c r="J87" s="168"/>
      <c r="K87" s="167"/>
      <c r="L87" s="167"/>
      <c r="M87" s="167"/>
      <c r="N87" s="167"/>
      <c r="O87" s="168"/>
      <c r="P87" s="168"/>
      <c r="Q87" s="168"/>
      <c r="R87" s="168"/>
      <c r="S87" s="167"/>
      <c r="T87" s="167"/>
      <c r="U87" s="167"/>
      <c r="V87" s="167"/>
      <c r="W87" s="168"/>
      <c r="X87" s="168"/>
      <c r="Y87" s="168"/>
      <c r="Z87" s="169"/>
    </row>
    <row r="88" spans="2:26" s="7" customFormat="1" ht="21" customHeight="1" thickBot="1">
      <c r="B88" s="170"/>
      <c r="C88" s="158" t="s">
        <v>14</v>
      </c>
      <c r="D88" s="159"/>
      <c r="E88" s="159"/>
      <c r="F88" s="160"/>
      <c r="G88" s="159" t="s">
        <v>15</v>
      </c>
      <c r="H88" s="159"/>
      <c r="I88" s="159"/>
      <c r="J88" s="159"/>
      <c r="K88" s="158" t="s">
        <v>16</v>
      </c>
      <c r="L88" s="159"/>
      <c r="M88" s="159"/>
      <c r="N88" s="160"/>
      <c r="O88" s="159" t="s">
        <v>17</v>
      </c>
      <c r="P88" s="159"/>
      <c r="Q88" s="159"/>
      <c r="R88" s="159"/>
      <c r="S88" s="158" t="s">
        <v>57</v>
      </c>
      <c r="T88" s="159"/>
      <c r="U88" s="159"/>
      <c r="V88" s="160"/>
      <c r="W88" s="161" t="s">
        <v>4</v>
      </c>
      <c r="X88" s="161"/>
      <c r="Y88" s="161"/>
      <c r="Z88" s="162"/>
    </row>
    <row r="89" spans="2:26" s="7" customFormat="1" ht="21" customHeight="1" thickBot="1">
      <c r="B89" s="171"/>
      <c r="C89" s="156" t="s">
        <v>115</v>
      </c>
      <c r="D89" s="157"/>
      <c r="E89" s="154" t="s">
        <v>118</v>
      </c>
      <c r="F89" s="155"/>
      <c r="G89" s="156" t="s">
        <v>115</v>
      </c>
      <c r="H89" s="157"/>
      <c r="I89" s="154" t="s">
        <v>118</v>
      </c>
      <c r="J89" s="155"/>
      <c r="K89" s="156" t="s">
        <v>115</v>
      </c>
      <c r="L89" s="157"/>
      <c r="M89" s="154" t="s">
        <v>118</v>
      </c>
      <c r="N89" s="155"/>
      <c r="O89" s="156" t="s">
        <v>115</v>
      </c>
      <c r="P89" s="157"/>
      <c r="Q89" s="154" t="s">
        <v>118</v>
      </c>
      <c r="R89" s="155"/>
      <c r="S89" s="156" t="s">
        <v>115</v>
      </c>
      <c r="T89" s="157"/>
      <c r="U89" s="154" t="s">
        <v>118</v>
      </c>
      <c r="V89" s="155"/>
      <c r="W89" s="156" t="s">
        <v>115</v>
      </c>
      <c r="X89" s="157"/>
      <c r="Y89" s="154" t="s">
        <v>118</v>
      </c>
      <c r="Z89" s="155"/>
    </row>
    <row r="90" spans="2:26" s="7" customFormat="1" ht="28.5" customHeight="1" thickBot="1">
      <c r="B90" s="103" t="s">
        <v>24</v>
      </c>
      <c r="C90" s="113">
        <v>0</v>
      </c>
      <c r="D90" s="61">
        <f>C90/W90</f>
        <v>0</v>
      </c>
      <c r="E90" s="60">
        <v>0</v>
      </c>
      <c r="F90" s="114">
        <f>E90/Y90</f>
        <v>0</v>
      </c>
      <c r="G90" s="106">
        <v>0</v>
      </c>
      <c r="H90" s="61">
        <f>G90/W90</f>
        <v>0</v>
      </c>
      <c r="I90" s="60">
        <v>0</v>
      </c>
      <c r="J90" s="42">
        <f>I90/Y90</f>
        <v>0</v>
      </c>
      <c r="K90" s="113">
        <v>1</v>
      </c>
      <c r="L90" s="61">
        <f>K90/W90</f>
        <v>0.16666666666666666</v>
      </c>
      <c r="M90" s="60">
        <v>2</v>
      </c>
      <c r="N90" s="114">
        <f>M90/Y90</f>
        <v>0.15384615384615385</v>
      </c>
      <c r="O90" s="106">
        <v>4</v>
      </c>
      <c r="P90" s="61">
        <f>O90/W90</f>
        <v>0.6666666666666666</v>
      </c>
      <c r="Q90" s="60">
        <v>11</v>
      </c>
      <c r="R90" s="42">
        <f>Q90/Y90</f>
        <v>0.8461538461538461</v>
      </c>
      <c r="S90" s="115">
        <v>1</v>
      </c>
      <c r="T90" s="42">
        <f>S90/W90</f>
        <v>0.16666666666666666</v>
      </c>
      <c r="U90" s="122">
        <v>0</v>
      </c>
      <c r="V90" s="114">
        <f>U90/Y90</f>
        <v>0</v>
      </c>
      <c r="W90" s="116">
        <f>C90+G90+K90+O90+S90</f>
        <v>6</v>
      </c>
      <c r="X90" s="118">
        <f>D90+H90+L90+P90+T90</f>
        <v>0.9999999999999999</v>
      </c>
      <c r="Y90" s="123">
        <f>E90+I90+M90+Q90+U90</f>
        <v>13</v>
      </c>
      <c r="Z90" s="44">
        <f>F90+J90+N90+R90+V90</f>
        <v>1</v>
      </c>
    </row>
    <row r="91" spans="2:14" s="7" customFormat="1" ht="15" customHeight="1">
      <c r="B91" s="11"/>
      <c r="D91" s="9"/>
      <c r="F91" s="9"/>
      <c r="H91" s="9"/>
      <c r="J91" s="31"/>
      <c r="K91" s="66"/>
      <c r="L91" s="31"/>
      <c r="M91" s="40"/>
      <c r="N91" s="149"/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  <row r="451" spans="2:14" s="7" customFormat="1" ht="15" customHeight="1">
      <c r="B451" s="11"/>
      <c r="D451" s="9"/>
      <c r="F451" s="9"/>
      <c r="H451" s="9"/>
      <c r="J451" s="31"/>
      <c r="K451" s="66"/>
      <c r="L451" s="31"/>
      <c r="M451" s="40"/>
      <c r="N451" s="41"/>
    </row>
    <row r="452" spans="2:14" s="7" customFormat="1" ht="15" customHeight="1">
      <c r="B452" s="11"/>
      <c r="D452" s="9"/>
      <c r="F452" s="9"/>
      <c r="H452" s="9"/>
      <c r="J452" s="31"/>
      <c r="K452" s="66"/>
      <c r="L452" s="31"/>
      <c r="M452" s="40"/>
      <c r="N452" s="41"/>
    </row>
    <row r="453" spans="2:14" s="7" customFormat="1" ht="15" customHeight="1">
      <c r="B453" s="11"/>
      <c r="D453" s="9"/>
      <c r="F453" s="9"/>
      <c r="H453" s="9"/>
      <c r="J453" s="31"/>
      <c r="K453" s="66"/>
      <c r="L453" s="31"/>
      <c r="M453" s="40"/>
      <c r="N453" s="41"/>
    </row>
    <row r="454" spans="2:14" s="7" customFormat="1" ht="15" customHeight="1">
      <c r="B454" s="11"/>
      <c r="D454" s="9"/>
      <c r="F454" s="9"/>
      <c r="H454" s="9"/>
      <c r="J454" s="31"/>
      <c r="K454" s="66"/>
      <c r="L454" s="31"/>
      <c r="M454" s="40"/>
      <c r="N454" s="41"/>
    </row>
    <row r="455" spans="2:14" s="7" customFormat="1" ht="15" customHeight="1">
      <c r="B455" s="11"/>
      <c r="D455" s="9"/>
      <c r="F455" s="9"/>
      <c r="H455" s="9"/>
      <c r="J455" s="31"/>
      <c r="K455" s="66"/>
      <c r="L455" s="31"/>
      <c r="M455" s="40"/>
      <c r="N455" s="41"/>
    </row>
    <row r="456" spans="2:14" s="7" customFormat="1" ht="15" customHeight="1">
      <c r="B456" s="11"/>
      <c r="D456" s="9"/>
      <c r="F456" s="9"/>
      <c r="H456" s="9"/>
      <c r="J456" s="31"/>
      <c r="K456" s="66"/>
      <c r="L456" s="31"/>
      <c r="M456" s="40"/>
      <c r="N456" s="41"/>
    </row>
    <row r="457" spans="2:14" s="7" customFormat="1" ht="15" customHeight="1">
      <c r="B457" s="11"/>
      <c r="D457" s="9"/>
      <c r="F457" s="9"/>
      <c r="H457" s="9"/>
      <c r="J457" s="31"/>
      <c r="K457" s="66"/>
      <c r="L457" s="31"/>
      <c r="M457" s="40"/>
      <c r="N457" s="41"/>
    </row>
    <row r="458" spans="2:14" s="7" customFormat="1" ht="15" customHeight="1">
      <c r="B458" s="11"/>
      <c r="D458" s="9"/>
      <c r="F458" s="9"/>
      <c r="H458" s="9"/>
      <c r="J458" s="31"/>
      <c r="K458" s="66"/>
      <c r="L458" s="31"/>
      <c r="M458" s="40"/>
      <c r="N458" s="41"/>
    </row>
    <row r="459" spans="2:14" s="7" customFormat="1" ht="15" customHeight="1">
      <c r="B459" s="11"/>
      <c r="D459" s="9"/>
      <c r="F459" s="9"/>
      <c r="H459" s="9"/>
      <c r="J459" s="31"/>
      <c r="K459" s="66"/>
      <c r="L459" s="31"/>
      <c r="M459" s="40"/>
      <c r="N459" s="41"/>
    </row>
    <row r="460" spans="2:14" s="7" customFormat="1" ht="15" customHeight="1">
      <c r="B460" s="11"/>
      <c r="D460" s="9"/>
      <c r="F460" s="9"/>
      <c r="H460" s="9"/>
      <c r="J460" s="31"/>
      <c r="K460" s="66"/>
      <c r="L460" s="31"/>
      <c r="M460" s="40"/>
      <c r="N460" s="41"/>
    </row>
    <row r="461" spans="2:14" s="7" customFormat="1" ht="15" customHeight="1">
      <c r="B461" s="11"/>
      <c r="D461" s="9"/>
      <c r="F461" s="9"/>
      <c r="H461" s="9"/>
      <c r="J461" s="31"/>
      <c r="K461" s="66"/>
      <c r="L461" s="31"/>
      <c r="M461" s="40"/>
      <c r="N461" s="41"/>
    </row>
    <row r="462" spans="2:14" s="7" customFormat="1" ht="15" customHeight="1">
      <c r="B462" s="11"/>
      <c r="D462" s="9"/>
      <c r="F462" s="9"/>
      <c r="H462" s="9"/>
      <c r="J462" s="31"/>
      <c r="K462" s="66"/>
      <c r="L462" s="31"/>
      <c r="M462" s="40"/>
      <c r="N462" s="41"/>
    </row>
    <row r="463" spans="2:14" s="7" customFormat="1" ht="15" customHeight="1">
      <c r="B463" s="11"/>
      <c r="D463" s="9"/>
      <c r="F463" s="9"/>
      <c r="H463" s="9"/>
      <c r="J463" s="31"/>
      <c r="K463" s="66"/>
      <c r="L463" s="31"/>
      <c r="M463" s="40"/>
      <c r="N463" s="41"/>
    </row>
    <row r="464" spans="2:14" s="7" customFormat="1" ht="15" customHeight="1">
      <c r="B464" s="11"/>
      <c r="D464" s="9"/>
      <c r="F464" s="9"/>
      <c r="H464" s="9"/>
      <c r="J464" s="31"/>
      <c r="K464" s="66"/>
      <c r="L464" s="31"/>
      <c r="M464" s="40"/>
      <c r="N464" s="41"/>
    </row>
    <row r="465" spans="2:14" s="7" customFormat="1" ht="15" customHeight="1">
      <c r="B465" s="11"/>
      <c r="D465" s="9"/>
      <c r="F465" s="9"/>
      <c r="H465" s="9"/>
      <c r="J465" s="31"/>
      <c r="K465" s="66"/>
      <c r="L465" s="31"/>
      <c r="M465" s="40"/>
      <c r="N465" s="41"/>
    </row>
    <row r="466" spans="2:14" s="7" customFormat="1" ht="15" customHeight="1">
      <c r="B466" s="11"/>
      <c r="D466" s="9"/>
      <c r="F466" s="9"/>
      <c r="H466" s="9"/>
      <c r="J466" s="31"/>
      <c r="K466" s="66"/>
      <c r="L466" s="31"/>
      <c r="M466" s="40"/>
      <c r="N466" s="41"/>
    </row>
    <row r="467" spans="2:14" s="7" customFormat="1" ht="15" customHeight="1">
      <c r="B467" s="11"/>
      <c r="D467" s="9"/>
      <c r="F467" s="9"/>
      <c r="H467" s="9"/>
      <c r="J467" s="31"/>
      <c r="K467" s="66"/>
      <c r="L467" s="31"/>
      <c r="M467" s="40"/>
      <c r="N467" s="41"/>
    </row>
    <row r="468" spans="2:14" s="7" customFormat="1" ht="15" customHeight="1">
      <c r="B468" s="11"/>
      <c r="D468" s="9"/>
      <c r="F468" s="9"/>
      <c r="H468" s="9"/>
      <c r="J468" s="31"/>
      <c r="K468" s="66"/>
      <c r="L468" s="31"/>
      <c r="M468" s="40"/>
      <c r="N468" s="41"/>
    </row>
    <row r="469" spans="2:14" s="7" customFormat="1" ht="15" customHeight="1">
      <c r="B469" s="11"/>
      <c r="D469" s="9"/>
      <c r="F469" s="9"/>
      <c r="H469" s="9"/>
      <c r="J469" s="31"/>
      <c r="K469" s="66"/>
      <c r="L469" s="31"/>
      <c r="M469" s="40"/>
      <c r="N469" s="41"/>
    </row>
    <row r="470" spans="2:14" s="7" customFormat="1" ht="15" customHeight="1">
      <c r="B470" s="11"/>
      <c r="D470" s="9"/>
      <c r="F470" s="9"/>
      <c r="H470" s="9"/>
      <c r="J470" s="31"/>
      <c r="K470" s="66"/>
      <c r="L470" s="31"/>
      <c r="M470" s="40"/>
      <c r="N470" s="41"/>
    </row>
    <row r="471" spans="2:14" s="7" customFormat="1" ht="15" customHeight="1">
      <c r="B471" s="11"/>
      <c r="D471" s="9"/>
      <c r="F471" s="9"/>
      <c r="H471" s="9"/>
      <c r="J471" s="31"/>
      <c r="K471" s="66"/>
      <c r="L471" s="31"/>
      <c r="M471" s="40"/>
      <c r="N471" s="41"/>
    </row>
    <row r="472" spans="2:14" s="7" customFormat="1" ht="15" customHeight="1">
      <c r="B472" s="11"/>
      <c r="D472" s="9"/>
      <c r="F472" s="9"/>
      <c r="H472" s="9"/>
      <c r="J472" s="31"/>
      <c r="K472" s="66"/>
      <c r="L472" s="31"/>
      <c r="M472" s="40"/>
      <c r="N472" s="41"/>
    </row>
    <row r="473" spans="2:14" s="7" customFormat="1" ht="15" customHeight="1">
      <c r="B473" s="11"/>
      <c r="D473" s="9"/>
      <c r="F473" s="9"/>
      <c r="H473" s="9"/>
      <c r="J473" s="31"/>
      <c r="K473" s="66"/>
      <c r="L473" s="31"/>
      <c r="M473" s="40"/>
      <c r="N473" s="41"/>
    </row>
    <row r="474" spans="2:14" s="7" customFormat="1" ht="15" customHeight="1">
      <c r="B474" s="11"/>
      <c r="D474" s="9"/>
      <c r="F474" s="9"/>
      <c r="H474" s="9"/>
      <c r="J474" s="31"/>
      <c r="K474" s="66"/>
      <c r="L474" s="31"/>
      <c r="M474" s="40"/>
      <c r="N474" s="41"/>
    </row>
    <row r="475" spans="2:14" s="7" customFormat="1" ht="15" customHeight="1">
      <c r="B475" s="11"/>
      <c r="D475" s="9"/>
      <c r="F475" s="9"/>
      <c r="H475" s="9"/>
      <c r="J475" s="31"/>
      <c r="K475" s="66"/>
      <c r="L475" s="31"/>
      <c r="M475" s="40"/>
      <c r="N475" s="41"/>
    </row>
    <row r="476" spans="2:14" s="7" customFormat="1" ht="15" customHeight="1">
      <c r="B476" s="11"/>
      <c r="D476" s="9"/>
      <c r="F476" s="9"/>
      <c r="H476" s="9"/>
      <c r="J476" s="31"/>
      <c r="K476" s="66"/>
      <c r="L476" s="31"/>
      <c r="M476" s="40"/>
      <c r="N476" s="41"/>
    </row>
    <row r="477" spans="2:14" s="7" customFormat="1" ht="15" customHeight="1">
      <c r="B477" s="11"/>
      <c r="D477" s="9"/>
      <c r="F477" s="9"/>
      <c r="H477" s="9"/>
      <c r="J477" s="31"/>
      <c r="K477" s="66"/>
      <c r="L477" s="31"/>
      <c r="M477" s="40"/>
      <c r="N477" s="41"/>
    </row>
    <row r="478" spans="2:14" s="7" customFormat="1" ht="15" customHeight="1">
      <c r="B478" s="11"/>
      <c r="D478" s="9"/>
      <c r="F478" s="9"/>
      <c r="H478" s="9"/>
      <c r="J478" s="31"/>
      <c r="K478" s="66"/>
      <c r="L478" s="31"/>
      <c r="M478" s="40"/>
      <c r="N478" s="41"/>
    </row>
    <row r="479" spans="2:14" s="7" customFormat="1" ht="15" customHeight="1">
      <c r="B479" s="11"/>
      <c r="D479" s="9"/>
      <c r="F479" s="9"/>
      <c r="H479" s="9"/>
      <c r="J479" s="31"/>
      <c r="K479" s="66"/>
      <c r="L479" s="31"/>
      <c r="M479" s="40"/>
      <c r="N479" s="41"/>
    </row>
    <row r="480" spans="2:14" s="7" customFormat="1" ht="15" customHeight="1">
      <c r="B480" s="11"/>
      <c r="D480" s="9"/>
      <c r="F480" s="9"/>
      <c r="H480" s="9"/>
      <c r="J480" s="31"/>
      <c r="K480" s="66"/>
      <c r="L480" s="31"/>
      <c r="M480" s="40"/>
      <c r="N480" s="41"/>
    </row>
    <row r="481" spans="2:14" s="7" customFormat="1" ht="15" customHeight="1">
      <c r="B481" s="11"/>
      <c r="D481" s="9"/>
      <c r="F481" s="9"/>
      <c r="H481" s="9"/>
      <c r="J481" s="31"/>
      <c r="K481" s="66"/>
      <c r="L481" s="31"/>
      <c r="M481" s="40"/>
      <c r="N481" s="41"/>
    </row>
  </sheetData>
  <sheetProtection/>
  <mergeCells count="87">
    <mergeCell ref="C40:D40"/>
    <mergeCell ref="B66:Z66"/>
    <mergeCell ref="B67:Z67"/>
    <mergeCell ref="B78:Z78"/>
    <mergeCell ref="B79:Z79"/>
    <mergeCell ref="E12:F12"/>
    <mergeCell ref="C58:D58"/>
    <mergeCell ref="E58:F58"/>
    <mergeCell ref="B48:F48"/>
    <mergeCell ref="B49:F49"/>
    <mergeCell ref="C7:D7"/>
    <mergeCell ref="E40:F40"/>
    <mergeCell ref="C50:D50"/>
    <mergeCell ref="E50:F50"/>
    <mergeCell ref="B39:F39"/>
    <mergeCell ref="B7:B8"/>
    <mergeCell ref="E7:F7"/>
    <mergeCell ref="C8:D8"/>
    <mergeCell ref="E8:F8"/>
    <mergeCell ref="C12:D12"/>
    <mergeCell ref="B56:F56"/>
    <mergeCell ref="B57:F57"/>
    <mergeCell ref="B68:B69"/>
    <mergeCell ref="C68:F68"/>
    <mergeCell ref="C69:D69"/>
    <mergeCell ref="E69:F69"/>
    <mergeCell ref="S68:V68"/>
    <mergeCell ref="U69:V69"/>
    <mergeCell ref="W68:Z68"/>
    <mergeCell ref="G69:H69"/>
    <mergeCell ref="I69:J69"/>
    <mergeCell ref="K69:L69"/>
    <mergeCell ref="M69:N69"/>
    <mergeCell ref="B80:B81"/>
    <mergeCell ref="C80:F80"/>
    <mergeCell ref="G80:J80"/>
    <mergeCell ref="K80:N80"/>
    <mergeCell ref="O80:R80"/>
    <mergeCell ref="G68:J68"/>
    <mergeCell ref="K68:N68"/>
    <mergeCell ref="O68:R68"/>
    <mergeCell ref="Q81:R81"/>
    <mergeCell ref="O69:P69"/>
    <mergeCell ref="Q69:R69"/>
    <mergeCell ref="S69:T69"/>
    <mergeCell ref="W69:X69"/>
    <mergeCell ref="Y69:Z69"/>
    <mergeCell ref="O89:P89"/>
    <mergeCell ref="S80:V80"/>
    <mergeCell ref="W80:Z80"/>
    <mergeCell ref="C81:D81"/>
    <mergeCell ref="E81:F81"/>
    <mergeCell ref="G81:H81"/>
    <mergeCell ref="I81:J81"/>
    <mergeCell ref="K81:L81"/>
    <mergeCell ref="M81:N81"/>
    <mergeCell ref="O81:P81"/>
    <mergeCell ref="K89:L89"/>
    <mergeCell ref="Y81:Z81"/>
    <mergeCell ref="B88:B89"/>
    <mergeCell ref="C88:F88"/>
    <mergeCell ref="G88:J88"/>
    <mergeCell ref="K88:N88"/>
    <mergeCell ref="O88:R88"/>
    <mergeCell ref="S88:V88"/>
    <mergeCell ref="B86:Z86"/>
    <mergeCell ref="B87:Z87"/>
    <mergeCell ref="B38:F38"/>
    <mergeCell ref="Q89:R89"/>
    <mergeCell ref="S89:T89"/>
    <mergeCell ref="S81:T81"/>
    <mergeCell ref="U81:V81"/>
    <mergeCell ref="W81:X81"/>
    <mergeCell ref="C89:D89"/>
    <mergeCell ref="E89:F89"/>
    <mergeCell ref="G89:H89"/>
    <mergeCell ref="I89:J89"/>
    <mergeCell ref="W88:Z88"/>
    <mergeCell ref="M89:N89"/>
    <mergeCell ref="U89:V89"/>
    <mergeCell ref="W89:X89"/>
    <mergeCell ref="Y89:Z89"/>
    <mergeCell ref="B2:F2"/>
    <mergeCell ref="B3:F3"/>
    <mergeCell ref="B5:F5"/>
    <mergeCell ref="B10:F10"/>
    <mergeCell ref="B11:F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D450"/>
  <sheetViews>
    <sheetView tabSelected="1" zoomScale="80" zoomScaleNormal="80" zoomScalePageLayoutView="0" workbookViewId="0" topLeftCell="A1">
      <pane xSplit="2" topLeftCell="C1" activePane="topRight" state="frozen"/>
      <selection pane="topLeft" activeCell="A1" sqref="A1"/>
      <selection pane="topRight" activeCell="B5" sqref="B5:F5"/>
    </sheetView>
  </sheetViews>
  <sheetFormatPr defaultColWidth="9.140625" defaultRowHeight="12.75"/>
  <cols>
    <col min="1" max="1" width="1.7109375" style="2" customWidth="1"/>
    <col min="2" max="2" width="25.7109375" style="92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8" customWidth="1"/>
    <col min="11" max="11" width="7.7109375" style="63" customWidth="1"/>
    <col min="12" max="12" width="7.7109375" style="28" customWidth="1"/>
    <col min="13" max="13" width="7.7109375" style="34" customWidth="1"/>
    <col min="14" max="14" width="7.7109375" style="35" customWidth="1"/>
    <col min="15" max="26" width="7.7109375" style="2" customWidth="1"/>
    <col min="27" max="16384" width="9.140625" style="2" customWidth="1"/>
  </cols>
  <sheetData>
    <row r="1" ht="13.5" thickBot="1"/>
    <row r="2" spans="2:14" ht="21" customHeight="1">
      <c r="B2" s="172" t="s">
        <v>32</v>
      </c>
      <c r="C2" s="173"/>
      <c r="D2" s="173"/>
      <c r="E2" s="173"/>
      <c r="F2" s="174"/>
      <c r="G2" s="1"/>
      <c r="H2" s="1"/>
      <c r="I2" s="1"/>
      <c r="J2" s="27"/>
      <c r="K2" s="62"/>
      <c r="L2" s="27"/>
      <c r="M2" s="32"/>
      <c r="N2" s="33"/>
    </row>
    <row r="3" spans="2:14" ht="21" customHeight="1" thickBot="1">
      <c r="B3" s="175" t="s">
        <v>25</v>
      </c>
      <c r="C3" s="176"/>
      <c r="D3" s="176"/>
      <c r="E3" s="176"/>
      <c r="F3" s="177"/>
      <c r="G3" s="18"/>
      <c r="H3" s="18"/>
      <c r="I3" s="18"/>
      <c r="J3" s="29"/>
      <c r="K3" s="64"/>
      <c r="L3" s="29"/>
      <c r="M3" s="36"/>
      <c r="N3" s="37"/>
    </row>
    <row r="4" ht="9" customHeight="1" thickBot="1"/>
    <row r="5" spans="2:6" ht="21" customHeight="1" thickBot="1">
      <c r="B5" s="178" t="s">
        <v>90</v>
      </c>
      <c r="C5" s="179"/>
      <c r="D5" s="179"/>
      <c r="E5" s="179"/>
      <c r="F5" s="180"/>
    </row>
    <row r="6" ht="9" customHeight="1" thickBot="1"/>
    <row r="7" spans="2:6" ht="21" customHeight="1">
      <c r="B7" s="181" t="s">
        <v>26</v>
      </c>
      <c r="C7" s="163" t="s">
        <v>115</v>
      </c>
      <c r="D7" s="165"/>
      <c r="E7" s="163" t="s">
        <v>118</v>
      </c>
      <c r="F7" s="165"/>
    </row>
    <row r="8" spans="2:6" ht="21" customHeight="1" thickBot="1">
      <c r="B8" s="182"/>
      <c r="C8" s="183">
        <f>'Servizi Demografici'!C8:D8+Tributi!C8+Scuola!C8:D8+Biblioteca!C8+'Servizio Tecnico'!C8:D8+'Edilizia Urbanistica'!C8:D8</f>
        <v>165</v>
      </c>
      <c r="D8" s="184"/>
      <c r="E8" s="183">
        <f>'Servizi Demografici'!E8:F8+Tributi!E8+Scuola!E8:F8+Biblioteca!E8+'Servizio Tecnico'!E8:F8+'Edilizia Urbanistica'!E8:F8+Cultura!E8</f>
        <v>166</v>
      </c>
      <c r="F8" s="184"/>
    </row>
    <row r="9" ht="9" customHeight="1" thickBot="1"/>
    <row r="10" spans="2:14" s="7" customFormat="1" ht="21" customHeight="1">
      <c r="B10" s="163" t="s">
        <v>0</v>
      </c>
      <c r="C10" s="164"/>
      <c r="D10" s="164"/>
      <c r="E10" s="164"/>
      <c r="F10" s="165"/>
      <c r="G10" s="5"/>
      <c r="H10" s="6"/>
      <c r="I10" s="5"/>
      <c r="J10" s="30"/>
      <c r="K10" s="65"/>
      <c r="L10" s="30"/>
      <c r="M10" s="38"/>
      <c r="N10" s="39"/>
    </row>
    <row r="11" spans="2:14" s="7" customFormat="1" ht="21" customHeight="1" thickBot="1">
      <c r="B11" s="166" t="s">
        <v>31</v>
      </c>
      <c r="C11" s="168"/>
      <c r="D11" s="168"/>
      <c r="E11" s="168"/>
      <c r="F11" s="169"/>
      <c r="G11" s="5"/>
      <c r="H11" s="6"/>
      <c r="I11" s="5"/>
      <c r="J11" s="30"/>
      <c r="K11" s="65"/>
      <c r="L11" s="30"/>
      <c r="M11" s="38"/>
      <c r="N11" s="39"/>
    </row>
    <row r="12" spans="2:14" s="7" customFormat="1" ht="21" customHeight="1" thickBot="1">
      <c r="B12" s="96"/>
      <c r="C12" s="156" t="s">
        <v>115</v>
      </c>
      <c r="D12" s="155"/>
      <c r="E12" s="156" t="s">
        <v>118</v>
      </c>
      <c r="F12" s="155"/>
      <c r="G12" s="5"/>
      <c r="H12" s="6"/>
      <c r="I12" s="5"/>
      <c r="J12" s="30"/>
      <c r="K12" s="65"/>
      <c r="L12" s="30"/>
      <c r="M12" s="38"/>
      <c r="N12" s="39"/>
    </row>
    <row r="13" spans="2:14" s="7" customFormat="1" ht="21" customHeight="1">
      <c r="B13" s="22" t="s">
        <v>1</v>
      </c>
      <c r="C13" s="97">
        <f>'Servizi Demografici'!C13+Tributi!C13+Scuola!C13+Biblioteca!C13+'Servizio Tecnico'!C13+'Edilizia Urbanistica'!C13</f>
        <v>57</v>
      </c>
      <c r="D13" s="20">
        <f>C13/C17</f>
        <v>0.34545454545454546</v>
      </c>
      <c r="E13" s="97">
        <f>'Servizi Demografici'!E13+Tributi!E13+Scuola!E13+Biblioteca!E13+'Servizio Tecnico'!E13+'Edilizia Urbanistica'!E13+Cultura!E13</f>
        <v>57</v>
      </c>
      <c r="F13" s="20">
        <f>E13/E17</f>
        <v>0.3433734939759036</v>
      </c>
      <c r="H13" s="9"/>
      <c r="J13" s="31"/>
      <c r="K13" s="66"/>
      <c r="L13" s="31"/>
      <c r="M13" s="40"/>
      <c r="N13" s="41"/>
    </row>
    <row r="14" spans="2:14" s="7" customFormat="1" ht="21" customHeight="1">
      <c r="B14" s="22" t="s">
        <v>2</v>
      </c>
      <c r="C14" s="97">
        <f>'Servizi Demografici'!C14+Tributi!C14+Scuola!C14+Biblioteca!C14+'Servizio Tecnico'!C14+'Edilizia Urbanistica'!C14</f>
        <v>106</v>
      </c>
      <c r="D14" s="20">
        <f>C14/C17</f>
        <v>0.6424242424242425</v>
      </c>
      <c r="E14" s="97">
        <f>'Servizi Demografici'!E14+Tributi!E14+Scuola!E14+Biblioteca!E14+'Servizio Tecnico'!E14+'Edilizia Urbanistica'!E14+Cultura!E14</f>
        <v>109</v>
      </c>
      <c r="F14" s="20">
        <f>E14/E17</f>
        <v>0.6566265060240963</v>
      </c>
      <c r="H14" s="9"/>
      <c r="J14" s="31"/>
      <c r="K14" s="66"/>
      <c r="L14" s="31"/>
      <c r="M14" s="40"/>
      <c r="N14" s="41"/>
    </row>
    <row r="15" spans="2:14" s="7" customFormat="1" ht="21" customHeight="1">
      <c r="B15" s="22" t="s">
        <v>3</v>
      </c>
      <c r="C15" s="97">
        <f>'Servizi Demografici'!C15+Tributi!C15+Scuola!C15+Biblioteca!C15+'Servizio Tecnico'!C15+'Edilizia Urbanistica'!C15</f>
        <v>1</v>
      </c>
      <c r="D15" s="20">
        <f>C15/C17</f>
        <v>0.006060606060606061</v>
      </c>
      <c r="E15" s="97">
        <f>'Servizi Demografici'!E15+Tributi!E15+Scuola!E15+Biblioteca!E15+'Servizio Tecnico'!E15+'Edilizia Urbanistica'!E15+Cultura!E15</f>
        <v>0</v>
      </c>
      <c r="F15" s="20">
        <f>E15/E17</f>
        <v>0</v>
      </c>
      <c r="H15" s="9"/>
      <c r="J15" s="31"/>
      <c r="K15" s="66"/>
      <c r="L15" s="31"/>
      <c r="M15" s="40"/>
      <c r="N15" s="41"/>
    </row>
    <row r="16" spans="2:14" s="7" customFormat="1" ht="21" customHeight="1" thickBot="1">
      <c r="B16" s="58" t="s">
        <v>57</v>
      </c>
      <c r="C16" s="98">
        <f>'Servizi Demografici'!C16+Tributi!C16+Scuola!C16+Biblioteca!C16+'Servizio Tecnico'!C16+'Edilizia Urbanistica'!C16</f>
        <v>1</v>
      </c>
      <c r="D16" s="21">
        <f>C16/C17</f>
        <v>0.006060606060606061</v>
      </c>
      <c r="E16" s="98">
        <f>'Servizi Demografici'!E16+Tributi!E16+Scuola!E16+Biblioteca!E16+'Servizio Tecnico'!E16+'Edilizia Urbanistica'!E16+Cultura!E16</f>
        <v>0</v>
      </c>
      <c r="F16" s="21">
        <f>E16/E17</f>
        <v>0</v>
      </c>
      <c r="H16" s="9"/>
      <c r="J16" s="31"/>
      <c r="K16" s="66"/>
      <c r="L16" s="31"/>
      <c r="M16" s="40"/>
      <c r="N16" s="41"/>
    </row>
    <row r="17" spans="2:14" s="50" customFormat="1" ht="21" customHeight="1" thickBot="1" thickTop="1">
      <c r="B17" s="59" t="s">
        <v>4</v>
      </c>
      <c r="C17" s="99">
        <f>SUM(C13:C16)</f>
        <v>165</v>
      </c>
      <c r="D17" s="49">
        <f>SUM(D13:D16)</f>
        <v>1</v>
      </c>
      <c r="E17" s="99">
        <f>'Servizi Demografici'!E17+Tributi!E17+Scuola!E17+Biblioteca!E17+'Servizio Tecnico'!E17+'Edilizia Urbanistica'!E17+Cultura!E17</f>
        <v>166</v>
      </c>
      <c r="F17" s="49">
        <f>SUM(F13:F16)</f>
        <v>1</v>
      </c>
      <c r="H17" s="51"/>
      <c r="J17" s="52"/>
      <c r="K17" s="67"/>
      <c r="L17" s="52"/>
      <c r="M17" s="43"/>
      <c r="N17" s="53"/>
    </row>
    <row r="18" spans="2:14" s="7" customFormat="1" ht="21" customHeight="1">
      <c r="B18" s="26" t="s">
        <v>5</v>
      </c>
      <c r="C18" s="100">
        <f>'Servizi Demografici'!C18+Tributi!C18+Scuola!C18+Biblioteca!C18+'Servizio Tecnico'!C18+'Edilizia Urbanistica'!C18</f>
        <v>148</v>
      </c>
      <c r="D18" s="25">
        <f>C18/C22</f>
        <v>0.896969696969697</v>
      </c>
      <c r="E18" s="100">
        <f>'Servizi Demografici'!E18+Tributi!E18+Scuola!E18+Biblioteca!E18+'Servizio Tecnico'!E18+'Edilizia Urbanistica'!E18+Cultura!E18</f>
        <v>157</v>
      </c>
      <c r="F18" s="25">
        <f>E18/E22</f>
        <v>0.9457831325301205</v>
      </c>
      <c r="H18" s="9"/>
      <c r="J18" s="31"/>
      <c r="K18" s="66"/>
      <c r="L18" s="31"/>
      <c r="M18" s="40"/>
      <c r="N18" s="41"/>
    </row>
    <row r="19" spans="2:14" s="7" customFormat="1" ht="21" customHeight="1">
      <c r="B19" s="22" t="s">
        <v>6</v>
      </c>
      <c r="C19" s="97">
        <f>'Servizi Demografici'!C19+Tributi!C19+Scuola!C19+Biblioteca!C19+'Servizio Tecnico'!C19+'Edilizia Urbanistica'!C19</f>
        <v>4</v>
      </c>
      <c r="D19" s="20">
        <f>C19/C22</f>
        <v>0.024242424242424242</v>
      </c>
      <c r="E19" s="97">
        <f>'Servizi Demografici'!E19+Tributi!E19+Scuola!E19+Biblioteca!E19+'Servizio Tecnico'!E19+'Edilizia Urbanistica'!E19+Cultura!E19</f>
        <v>3</v>
      </c>
      <c r="F19" s="20">
        <f>E19/E22</f>
        <v>0.018072289156626505</v>
      </c>
      <c r="H19" s="9"/>
      <c r="J19" s="31"/>
      <c r="K19" s="66"/>
      <c r="L19" s="31"/>
      <c r="M19" s="40"/>
      <c r="N19" s="41"/>
    </row>
    <row r="20" spans="2:14" s="7" customFormat="1" ht="21" customHeight="1">
      <c r="B20" s="22" t="s">
        <v>7</v>
      </c>
      <c r="C20" s="97">
        <f>'Servizi Demografici'!C20+Tributi!C20+Scuola!C20+Biblioteca!C20+'Servizio Tecnico'!C20+'Edilizia Urbanistica'!C20</f>
        <v>10</v>
      </c>
      <c r="D20" s="20">
        <f>C20/C22</f>
        <v>0.06060606060606061</v>
      </c>
      <c r="E20" s="97">
        <f>'Servizi Demografici'!E20+Tributi!E20+Scuola!E20+Biblioteca!E20+'Servizio Tecnico'!E20+'Edilizia Urbanistica'!E20+Cultura!E20</f>
        <v>3</v>
      </c>
      <c r="F20" s="20">
        <f>E20/E22</f>
        <v>0.018072289156626505</v>
      </c>
      <c r="H20" s="9"/>
      <c r="J20" s="31"/>
      <c r="K20" s="66"/>
      <c r="L20" s="31"/>
      <c r="M20" s="40"/>
      <c r="N20" s="41"/>
    </row>
    <row r="21" spans="2:14" s="7" customFormat="1" ht="21" customHeight="1" thickBot="1">
      <c r="B21" s="58" t="s">
        <v>57</v>
      </c>
      <c r="C21" s="98">
        <f>'Servizi Demografici'!C21+Tributi!C21+Scuola!C21+Biblioteca!C21+'Servizio Tecnico'!C21+'Edilizia Urbanistica'!C21</f>
        <v>3</v>
      </c>
      <c r="D21" s="21">
        <f>C21/C22</f>
        <v>0.01818181818181818</v>
      </c>
      <c r="E21" s="98">
        <f>'Servizi Demografici'!E21+Tributi!E21+Scuola!E21+Biblioteca!E21+'Servizio Tecnico'!E21+'Edilizia Urbanistica'!E21+Cultura!E21</f>
        <v>3</v>
      </c>
      <c r="F21" s="21">
        <f>E21/E22</f>
        <v>0.018072289156626505</v>
      </c>
      <c r="H21" s="9"/>
      <c r="J21" s="31"/>
      <c r="K21" s="66"/>
      <c r="L21" s="31"/>
      <c r="M21" s="40"/>
      <c r="N21" s="41"/>
    </row>
    <row r="22" spans="2:14" s="50" customFormat="1" ht="21" customHeight="1" thickBot="1" thickTop="1">
      <c r="B22" s="150" t="s">
        <v>4</v>
      </c>
      <c r="C22" s="151">
        <f>SUM(C18:C21)</f>
        <v>165</v>
      </c>
      <c r="D22" s="54">
        <f>SUM(D18:D21)</f>
        <v>1</v>
      </c>
      <c r="E22" s="151">
        <f>SUM(E18:E21)</f>
        <v>166</v>
      </c>
      <c r="F22" s="54">
        <f>SUM(F18:F21)</f>
        <v>1</v>
      </c>
      <c r="H22" s="51"/>
      <c r="J22" s="52"/>
      <c r="K22" s="67"/>
      <c r="L22" s="52"/>
      <c r="M22" s="43"/>
      <c r="N22" s="53"/>
    </row>
    <row r="23" spans="2:14" s="7" customFormat="1" ht="21" customHeight="1">
      <c r="B23" s="26" t="s">
        <v>104</v>
      </c>
      <c r="C23" s="100">
        <f>'Servizi Demografici'!C23+Tributi!C23+Scuola!C23+Biblioteca!C23+'Servizio Tecnico'!C23+'Edilizia Urbanistica'!C23</f>
        <v>2</v>
      </c>
      <c r="D23" s="25">
        <f aca="true" t="shared" si="0" ref="D23:D30">C23/$C$32</f>
        <v>0.012121212121212121</v>
      </c>
      <c r="E23" s="100">
        <f>'Servizi Demografici'!E23+Tributi!E23+Scuola!E23+Biblioteca!E23+'Servizio Tecnico'!E23+'Edilizia Urbanistica'!E23+Cultura!E23</f>
        <v>4</v>
      </c>
      <c r="F23" s="25">
        <f>E23/$E$32</f>
        <v>0.024096385542168676</v>
      </c>
      <c r="H23" s="9"/>
      <c r="J23" s="31"/>
      <c r="K23" s="66"/>
      <c r="L23" s="31"/>
      <c r="M23" s="40"/>
      <c r="N23" s="41"/>
    </row>
    <row r="24" spans="2:14" s="7" customFormat="1" ht="21" customHeight="1">
      <c r="B24" s="22" t="s">
        <v>105</v>
      </c>
      <c r="C24" s="97">
        <f>'Servizi Demografici'!C24+Tributi!C24+Scuola!C24+Biblioteca!C24+'Servizio Tecnico'!C24+'Edilizia Urbanistica'!C24</f>
        <v>48</v>
      </c>
      <c r="D24" s="20">
        <f t="shared" si="0"/>
        <v>0.2909090909090909</v>
      </c>
      <c r="E24" s="97">
        <f>'Servizi Demografici'!E24+Tributi!E24+Scuola!E24+Biblioteca!E24+'Servizio Tecnico'!E24+'Edilizia Urbanistica'!E24+Cultura!E24</f>
        <v>49</v>
      </c>
      <c r="F24" s="20">
        <f aca="true" t="shared" si="1" ref="F24:F31">E24/$E$32</f>
        <v>0.29518072289156627</v>
      </c>
      <c r="H24" s="9"/>
      <c r="J24" s="31"/>
      <c r="K24" s="66"/>
      <c r="L24" s="31"/>
      <c r="M24" s="40"/>
      <c r="N24" s="41"/>
    </row>
    <row r="25" spans="2:14" s="7" customFormat="1" ht="21" customHeight="1">
      <c r="B25" s="22" t="s">
        <v>8</v>
      </c>
      <c r="C25" s="97">
        <f>'Servizi Demografici'!C25+Tributi!C25+Scuola!C25+Biblioteca!C25+'Servizio Tecnico'!C25+'Edilizia Urbanistica'!C25</f>
        <v>13</v>
      </c>
      <c r="D25" s="20">
        <f t="shared" si="0"/>
        <v>0.07878787878787878</v>
      </c>
      <c r="E25" s="97">
        <f>'Servizi Demografici'!E25+Tributi!E25+Scuola!E25+Biblioteca!E25+'Servizio Tecnico'!E25+'Edilizia Urbanistica'!E25+Cultura!E25</f>
        <v>20</v>
      </c>
      <c r="F25" s="20">
        <f t="shared" si="1"/>
        <v>0.12048192771084337</v>
      </c>
      <c r="H25" s="9"/>
      <c r="J25" s="31"/>
      <c r="K25" s="66"/>
      <c r="L25" s="31"/>
      <c r="M25" s="40"/>
      <c r="N25" s="41"/>
    </row>
    <row r="26" spans="2:14" s="7" customFormat="1" ht="21" customHeight="1">
      <c r="B26" s="22" t="s">
        <v>106</v>
      </c>
      <c r="C26" s="97">
        <f>'Servizi Demografici'!C26+Tributi!C26+Scuola!C26+Biblioteca!C26+'Servizio Tecnico'!C26+'Edilizia Urbanistica'!C26</f>
        <v>31</v>
      </c>
      <c r="D26" s="20">
        <f t="shared" si="0"/>
        <v>0.18787878787878787</v>
      </c>
      <c r="E26" s="97">
        <f>'Servizi Demografici'!E26+Tributi!E26+Scuola!E26+Biblioteca!E26+'Servizio Tecnico'!E26+'Edilizia Urbanistica'!E26+Cultura!E26</f>
        <v>20</v>
      </c>
      <c r="F26" s="20">
        <f t="shared" si="1"/>
        <v>0.12048192771084337</v>
      </c>
      <c r="H26" s="9"/>
      <c r="J26" s="31"/>
      <c r="K26" s="66"/>
      <c r="L26" s="31"/>
      <c r="M26" s="40"/>
      <c r="N26" s="41"/>
    </row>
    <row r="27" spans="2:14" s="7" customFormat="1" ht="21" customHeight="1">
      <c r="B27" s="22" t="s">
        <v>107</v>
      </c>
      <c r="C27" s="97">
        <f>'Servizi Demografici'!C27+Tributi!C27+Scuola!C27+Biblioteca!C27+'Servizio Tecnico'!C27+'Edilizia Urbanistica'!C27</f>
        <v>9</v>
      </c>
      <c r="D27" s="20">
        <f t="shared" si="0"/>
        <v>0.05454545454545454</v>
      </c>
      <c r="E27" s="97">
        <f>'Servizi Demografici'!E27+Tributi!E27+Scuola!E27+Biblioteca!E27+'Servizio Tecnico'!E27+'Edilizia Urbanistica'!E27+Cultura!E27</f>
        <v>8</v>
      </c>
      <c r="F27" s="20">
        <f t="shared" si="1"/>
        <v>0.04819277108433735</v>
      </c>
      <c r="H27" s="9"/>
      <c r="J27" s="31"/>
      <c r="K27" s="66"/>
      <c r="L27" s="31"/>
      <c r="M27" s="40"/>
      <c r="N27" s="41"/>
    </row>
    <row r="28" spans="2:14" s="7" customFormat="1" ht="21" customHeight="1">
      <c r="B28" s="22" t="s">
        <v>108</v>
      </c>
      <c r="C28" s="97">
        <f>'Servizi Demografici'!C28+Tributi!C28+Scuola!C28+Biblioteca!C28+'Servizio Tecnico'!C28+'Edilizia Urbanistica'!C28</f>
        <v>17</v>
      </c>
      <c r="D28" s="20">
        <f t="shared" si="0"/>
        <v>0.10303030303030303</v>
      </c>
      <c r="E28" s="97">
        <f>'Servizi Demografici'!E28+Tributi!E28+Scuola!E28+Biblioteca!E28+'Servizio Tecnico'!E28+'Edilizia Urbanistica'!E28+Cultura!E28</f>
        <v>11</v>
      </c>
      <c r="F28" s="20">
        <f t="shared" si="1"/>
        <v>0.06626506024096386</v>
      </c>
      <c r="H28" s="9"/>
      <c r="J28" s="31"/>
      <c r="K28" s="66"/>
      <c r="L28" s="31"/>
      <c r="M28" s="40"/>
      <c r="N28" s="41"/>
    </row>
    <row r="29" spans="2:14" s="7" customFormat="1" ht="21" customHeight="1">
      <c r="B29" s="22" t="s">
        <v>9</v>
      </c>
      <c r="C29" s="97">
        <f>'Servizi Demografici'!C29+Tributi!C29+Scuola!C29+Biblioteca!C29+'Servizio Tecnico'!C29+'Edilizia Urbanistica'!C29</f>
        <v>13</v>
      </c>
      <c r="D29" s="20">
        <f t="shared" si="0"/>
        <v>0.07878787878787878</v>
      </c>
      <c r="E29" s="97">
        <f>'Servizi Demografici'!E29+Tributi!E29+Scuola!E29+Biblioteca!E29+'Servizio Tecnico'!E29+'Edilizia Urbanistica'!E29+Cultura!E29</f>
        <v>11</v>
      </c>
      <c r="F29" s="20">
        <f t="shared" si="1"/>
        <v>0.06626506024096386</v>
      </c>
      <c r="H29" s="9"/>
      <c r="J29" s="31"/>
      <c r="K29" s="66"/>
      <c r="L29" s="31"/>
      <c r="M29" s="40"/>
      <c r="N29" s="41"/>
    </row>
    <row r="30" spans="2:14" s="7" customFormat="1" ht="21" customHeight="1">
      <c r="B30" s="22" t="s">
        <v>109</v>
      </c>
      <c r="C30" s="97">
        <f>'Servizi Demografici'!C30+Tributi!C30+Scuola!C30+Biblioteca!C30+'Servizio Tecnico'!C30+'Edilizia Urbanistica'!C30</f>
        <v>26</v>
      </c>
      <c r="D30" s="20">
        <f t="shared" si="0"/>
        <v>0.15757575757575756</v>
      </c>
      <c r="E30" s="97">
        <f>'Servizi Demografici'!E30+Tributi!E30+Scuola!E30+Biblioteca!E30+'Servizio Tecnico'!E30+'Edilizia Urbanistica'!E30+Cultura!E30</f>
        <v>40</v>
      </c>
      <c r="F30" s="20">
        <f t="shared" si="1"/>
        <v>0.24096385542168675</v>
      </c>
      <c r="H30" s="9"/>
      <c r="J30" s="31"/>
      <c r="K30" s="66"/>
      <c r="L30" s="31"/>
      <c r="M30" s="40"/>
      <c r="N30" s="41"/>
    </row>
    <row r="31" spans="2:14" s="7" customFormat="1" ht="21" customHeight="1" thickBot="1">
      <c r="B31" s="58" t="s">
        <v>57</v>
      </c>
      <c r="C31" s="98">
        <f>'Servizi Demografici'!C31+Tributi!C31+Scuola!C31+Biblioteca!C31+'Servizio Tecnico'!C31+'Edilizia Urbanistica'!C31</f>
        <v>6</v>
      </c>
      <c r="D31" s="21">
        <f>C31/C32</f>
        <v>0.03636363636363636</v>
      </c>
      <c r="E31" s="98">
        <f>'Servizi Demografici'!E31+Tributi!E31+Scuola!E31+Biblioteca!E31+'Servizio Tecnico'!E31+'Edilizia Urbanistica'!E31+Cultura!E31</f>
        <v>3</v>
      </c>
      <c r="F31" s="21">
        <f t="shared" si="1"/>
        <v>0.018072289156626505</v>
      </c>
      <c r="H31" s="9"/>
      <c r="J31" s="31"/>
      <c r="K31" s="66"/>
      <c r="L31" s="31"/>
      <c r="M31" s="40"/>
      <c r="N31" s="41"/>
    </row>
    <row r="32" spans="2:14" s="50" customFormat="1" ht="21" customHeight="1" thickBot="1" thickTop="1">
      <c r="B32" s="59" t="s">
        <v>4</v>
      </c>
      <c r="C32" s="99">
        <f>SUM(C23:C31)</f>
        <v>165</v>
      </c>
      <c r="D32" s="49">
        <f>SUM(D23:D31)</f>
        <v>1</v>
      </c>
      <c r="E32" s="99">
        <f>SUM(E23:E31)</f>
        <v>166</v>
      </c>
      <c r="F32" s="49">
        <f>SUM(F23:F31)</f>
        <v>1.0000000000000002</v>
      </c>
      <c r="H32" s="51"/>
      <c r="J32" s="52"/>
      <c r="K32" s="67"/>
      <c r="L32" s="52"/>
      <c r="M32" s="43"/>
      <c r="N32" s="53"/>
    </row>
    <row r="33" spans="2:14" s="7" customFormat="1" ht="21" customHeight="1">
      <c r="B33" s="26" t="s">
        <v>37</v>
      </c>
      <c r="C33" s="97">
        <f>'Servizi Demografici'!C33+Tributi!C33+Scuola!C33+Biblioteca!C33+'Servizio Tecnico'!C33+'Edilizia Urbanistica'!C33</f>
        <v>117</v>
      </c>
      <c r="D33" s="25">
        <f>C33/C36</f>
        <v>0.7090909090909091</v>
      </c>
      <c r="E33" s="97">
        <f>'Servizi Demografici'!E33+Tributi!E33+Scuola!E33+Biblioteca!E33+'Servizio Tecnico'!E33+'Edilizia Urbanistica'!E33+Cultura!E33</f>
        <v>91</v>
      </c>
      <c r="F33" s="25">
        <f>E33/E36</f>
        <v>0.5481927710843374</v>
      </c>
      <c r="H33" s="9"/>
      <c r="J33" s="31"/>
      <c r="K33" s="66"/>
      <c r="L33" s="31"/>
      <c r="M33" s="40"/>
      <c r="N33" s="41"/>
    </row>
    <row r="34" spans="2:14" s="7" customFormat="1" ht="21" customHeight="1">
      <c r="B34" s="22" t="s">
        <v>38</v>
      </c>
      <c r="C34" s="97">
        <f>'Servizi Demografici'!C34+Tributi!C34+Scuola!C34+Biblioteca!C34+'Servizio Tecnico'!C34+'Edilizia Urbanistica'!C34</f>
        <v>20</v>
      </c>
      <c r="D34" s="20">
        <f>C34/C36</f>
        <v>0.12121212121212122</v>
      </c>
      <c r="E34" s="97">
        <f>'Servizi Demografici'!E34+Tributi!E34+Scuola!E34+Biblioteca!E34+'Servizio Tecnico'!E34+'Edilizia Urbanistica'!E34+Cultura!E34</f>
        <v>29</v>
      </c>
      <c r="F34" s="20">
        <f>E34/E36</f>
        <v>0.1746987951807229</v>
      </c>
      <c r="H34" s="9"/>
      <c r="J34" s="31"/>
      <c r="K34" s="66"/>
      <c r="L34" s="31"/>
      <c r="M34" s="40"/>
      <c r="N34" s="41"/>
    </row>
    <row r="35" spans="2:14" s="7" customFormat="1" ht="21" customHeight="1" thickBot="1">
      <c r="B35" s="58" t="s">
        <v>57</v>
      </c>
      <c r="C35" s="98">
        <f>'Servizi Demografici'!C35+Tributi!C35+Scuola!C35+Biblioteca!C35+'Servizio Tecnico'!C35+'Edilizia Urbanistica'!C35</f>
        <v>28</v>
      </c>
      <c r="D35" s="21">
        <f>C35/C36</f>
        <v>0.1696969696969697</v>
      </c>
      <c r="E35" s="98">
        <f>'Servizi Demografici'!E35+Tributi!E35+Scuola!E35+Biblioteca!E35+'Servizio Tecnico'!E35+'Edilizia Urbanistica'!E35+Cultura!E35</f>
        <v>46</v>
      </c>
      <c r="F35" s="21">
        <f>E35/E36</f>
        <v>0.27710843373493976</v>
      </c>
      <c r="H35" s="9"/>
      <c r="J35" s="31"/>
      <c r="K35" s="66"/>
      <c r="L35" s="31"/>
      <c r="M35" s="40"/>
      <c r="N35" s="41"/>
    </row>
    <row r="36" spans="2:14" s="50" customFormat="1" ht="21" customHeight="1" thickBot="1" thickTop="1">
      <c r="B36" s="59" t="s">
        <v>4</v>
      </c>
      <c r="C36" s="99">
        <f>SUM(C33:C35)</f>
        <v>165</v>
      </c>
      <c r="D36" s="49">
        <f>SUM(D33:D35)</f>
        <v>1</v>
      </c>
      <c r="E36" s="99">
        <f>SUM(E33:E35)</f>
        <v>166</v>
      </c>
      <c r="F36" s="49">
        <f>SUM(F33:F35)</f>
        <v>1</v>
      </c>
      <c r="H36" s="51"/>
      <c r="J36" s="52"/>
      <c r="K36" s="67"/>
      <c r="L36" s="52"/>
      <c r="M36" s="43"/>
      <c r="N36" s="53"/>
    </row>
    <row r="37" spans="2:14" s="7" customFormat="1" ht="15" customHeight="1" thickBot="1">
      <c r="B37" s="11"/>
      <c r="D37" s="9"/>
      <c r="F37" s="9"/>
      <c r="H37" s="9"/>
      <c r="J37" s="31"/>
      <c r="K37" s="66"/>
      <c r="L37" s="31"/>
      <c r="M37" s="40"/>
      <c r="N37" s="41"/>
    </row>
    <row r="38" spans="2:14" s="7" customFormat="1" ht="21" customHeight="1">
      <c r="B38" s="163" t="s">
        <v>74</v>
      </c>
      <c r="C38" s="164"/>
      <c r="D38" s="164"/>
      <c r="E38" s="164"/>
      <c r="F38" s="165"/>
      <c r="H38" s="9"/>
      <c r="J38" s="31"/>
      <c r="K38" s="66"/>
      <c r="L38" s="31"/>
      <c r="M38" s="40"/>
      <c r="N38" s="41"/>
    </row>
    <row r="39" spans="2:14" s="7" customFormat="1" ht="21" customHeight="1" thickBot="1">
      <c r="B39" s="166" t="s">
        <v>29</v>
      </c>
      <c r="C39" s="168"/>
      <c r="D39" s="168"/>
      <c r="E39" s="168"/>
      <c r="F39" s="169"/>
      <c r="H39" s="9"/>
      <c r="J39" s="31"/>
      <c r="K39" s="66"/>
      <c r="L39" s="31"/>
      <c r="M39" s="40"/>
      <c r="N39" s="41"/>
    </row>
    <row r="40" spans="2:14" s="7" customFormat="1" ht="21" customHeight="1" thickBot="1">
      <c r="B40" s="96"/>
      <c r="C40" s="156" t="s">
        <v>115</v>
      </c>
      <c r="D40" s="155"/>
      <c r="E40" s="156" t="s">
        <v>118</v>
      </c>
      <c r="F40" s="155"/>
      <c r="H40" s="9"/>
      <c r="J40" s="31"/>
      <c r="K40" s="66"/>
      <c r="L40" s="31"/>
      <c r="M40" s="40"/>
      <c r="N40" s="41"/>
    </row>
    <row r="41" spans="2:14" s="7" customFormat="1" ht="21" customHeight="1">
      <c r="B41" s="22" t="s">
        <v>11</v>
      </c>
      <c r="C41" s="97">
        <f>'Servizi Demografici'!C52+Tributi!C52+Scuola!C53+Biblioteca!C53+'Servizio Tecnico'!C52+'Edilizia Urbanistica'!C51</f>
        <v>66</v>
      </c>
      <c r="D41" s="20">
        <f>C41/C44</f>
        <v>0.4</v>
      </c>
      <c r="E41" s="97">
        <f>'Servizi Demografici'!E52+Tributi!E52+Scuola!E53+Biblioteca!E53+'Servizio Tecnico'!E52+'Edilizia Urbanistica'!E51+Cultura!E53</f>
        <v>84</v>
      </c>
      <c r="F41" s="20">
        <f>E41/E44</f>
        <v>0.5060240963855421</v>
      </c>
      <c r="H41" s="9"/>
      <c r="J41" s="31"/>
      <c r="K41" s="66"/>
      <c r="L41" s="31"/>
      <c r="M41" s="40"/>
      <c r="N41" s="41"/>
    </row>
    <row r="42" spans="2:14" s="7" customFormat="1" ht="21" customHeight="1">
      <c r="B42" s="22" t="s">
        <v>12</v>
      </c>
      <c r="C42" s="97">
        <f>'Servizi Demografici'!C53+Tributi!C53+Scuola!C54+Biblioteca!C54+'Servizio Tecnico'!C53+'Edilizia Urbanistica'!C52</f>
        <v>96</v>
      </c>
      <c r="D42" s="20">
        <f>C42/C44</f>
        <v>0.5818181818181818</v>
      </c>
      <c r="E42" s="97">
        <f>'Servizi Demografici'!E53+Tributi!E53+Scuola!E54+Biblioteca!E54+'Servizio Tecnico'!E53+'Edilizia Urbanistica'!E52+Cultura!E54</f>
        <v>78</v>
      </c>
      <c r="F42" s="20">
        <f>E42/E44</f>
        <v>0.46987951807228917</v>
      </c>
      <c r="H42" s="9"/>
      <c r="J42" s="31"/>
      <c r="K42" s="66"/>
      <c r="L42" s="31"/>
      <c r="M42" s="40"/>
      <c r="N42" s="41"/>
    </row>
    <row r="43" spans="2:14" s="7" customFormat="1" ht="21" customHeight="1" thickBot="1">
      <c r="B43" s="58" t="s">
        <v>57</v>
      </c>
      <c r="C43" s="98">
        <f>'Servizi Demografici'!C54+Tributi!C54+Scuola!C55+Biblioteca!C55+'Servizio Tecnico'!C54+'Edilizia Urbanistica'!C53</f>
        <v>3</v>
      </c>
      <c r="D43" s="21">
        <f>C43/C44</f>
        <v>0.01818181818181818</v>
      </c>
      <c r="E43" s="98">
        <f>'Servizi Demografici'!E54+Tributi!E54+Scuola!E55+Biblioteca!E55+'Servizio Tecnico'!E54+'Edilizia Urbanistica'!E53+Cultura!E55</f>
        <v>4</v>
      </c>
      <c r="F43" s="21">
        <f>E43/E44</f>
        <v>0.024096385542168676</v>
      </c>
      <c r="H43" s="9"/>
      <c r="J43" s="31"/>
      <c r="K43" s="66"/>
      <c r="L43" s="31"/>
      <c r="M43" s="40"/>
      <c r="N43" s="41"/>
    </row>
    <row r="44" spans="2:14" s="50" customFormat="1" ht="21" customHeight="1" thickBot="1" thickTop="1">
      <c r="B44" s="59" t="s">
        <v>4</v>
      </c>
      <c r="C44" s="99">
        <f>SUM(C41:C43)</f>
        <v>165</v>
      </c>
      <c r="D44" s="49">
        <f>SUM(D41:D43)</f>
        <v>1</v>
      </c>
      <c r="E44" s="99">
        <f>SUM(E41:E43)</f>
        <v>166</v>
      </c>
      <c r="F44" s="49">
        <f>SUM(F41:F43)</f>
        <v>0.9999999999999999</v>
      </c>
      <c r="H44" s="51"/>
      <c r="J44" s="52"/>
      <c r="K44" s="67"/>
      <c r="L44" s="52"/>
      <c r="M44" s="43"/>
      <c r="N44" s="53"/>
    </row>
    <row r="45" spans="2:14" s="7" customFormat="1" ht="15" customHeight="1" thickBot="1">
      <c r="B45" s="11"/>
      <c r="D45" s="9"/>
      <c r="F45" s="9"/>
      <c r="H45" s="9"/>
      <c r="J45" s="31"/>
      <c r="K45" s="66"/>
      <c r="L45" s="31"/>
      <c r="M45" s="40"/>
      <c r="N45" s="41"/>
    </row>
    <row r="46" spans="2:14" s="7" customFormat="1" ht="21" customHeight="1">
      <c r="B46" s="163" t="s">
        <v>60</v>
      </c>
      <c r="C46" s="164"/>
      <c r="D46" s="164"/>
      <c r="E46" s="164"/>
      <c r="F46" s="165"/>
      <c r="H46" s="9"/>
      <c r="J46" s="31"/>
      <c r="K46" s="66"/>
      <c r="L46" s="31"/>
      <c r="M46" s="40"/>
      <c r="N46" s="41"/>
    </row>
    <row r="47" spans="2:14" s="7" customFormat="1" ht="21" customHeight="1" thickBot="1">
      <c r="B47" s="166" t="s">
        <v>61</v>
      </c>
      <c r="C47" s="168"/>
      <c r="D47" s="168"/>
      <c r="E47" s="168"/>
      <c r="F47" s="169"/>
      <c r="H47" s="9"/>
      <c r="J47" s="31"/>
      <c r="K47" s="66"/>
      <c r="L47" s="31"/>
      <c r="M47" s="40"/>
      <c r="N47" s="41"/>
    </row>
    <row r="48" spans="2:14" s="7" customFormat="1" ht="21" customHeight="1" thickBot="1">
      <c r="B48" s="91"/>
      <c r="C48" s="156" t="s">
        <v>115</v>
      </c>
      <c r="D48" s="155"/>
      <c r="E48" s="156" t="s">
        <v>118</v>
      </c>
      <c r="F48" s="155"/>
      <c r="H48" s="9"/>
      <c r="J48" s="31"/>
      <c r="K48" s="66"/>
      <c r="L48" s="31"/>
      <c r="M48" s="40"/>
      <c r="N48" s="41"/>
    </row>
    <row r="49" spans="2:14" s="7" customFormat="1" ht="21" customHeight="1">
      <c r="B49" s="26" t="s">
        <v>14</v>
      </c>
      <c r="C49" s="100">
        <f>'Servizi Demografici'!C60+Tributi!C60+Scuola!C61+Biblioteca!C61+'Servizio Tecnico'!C60+'Edilizia Urbanistica'!C59</f>
        <v>3</v>
      </c>
      <c r="D49" s="25">
        <f>C49/C54</f>
        <v>0.022388059701492536</v>
      </c>
      <c r="E49" s="100">
        <f>'Servizi Demografici'!E60+Tributi!E60+Scuola!E61+Biblioteca!E61+'Servizio Tecnico'!E60+'Edilizia Urbanistica'!E59+Cultura!E61</f>
        <v>6</v>
      </c>
      <c r="F49" s="25">
        <f>E49/E54</f>
        <v>0.03614457831325301</v>
      </c>
      <c r="H49" s="9"/>
      <c r="J49" s="31"/>
      <c r="K49" s="66"/>
      <c r="L49" s="31"/>
      <c r="M49" s="40"/>
      <c r="N49" s="41"/>
    </row>
    <row r="50" spans="2:14" s="7" customFormat="1" ht="21" customHeight="1">
      <c r="B50" s="22" t="s">
        <v>15</v>
      </c>
      <c r="C50" s="97">
        <f>'Servizi Demografici'!C61+Tributi!C61+Scuola!C62+Biblioteca!C62+'Servizio Tecnico'!C61+'Edilizia Urbanistica'!C60</f>
        <v>15</v>
      </c>
      <c r="D50" s="20">
        <f>C50/C54</f>
        <v>0.11194029850746269</v>
      </c>
      <c r="E50" s="97">
        <f>'Servizi Demografici'!E61+Tributi!E61+Scuola!E62+Biblioteca!E62+'Servizio Tecnico'!E61+'Edilizia Urbanistica'!E60+Cultura!E62</f>
        <v>20</v>
      </c>
      <c r="F50" s="20">
        <f>E50/E54</f>
        <v>0.12048192771084337</v>
      </c>
      <c r="H50" s="9"/>
      <c r="J50" s="31"/>
      <c r="K50" s="66"/>
      <c r="L50" s="31"/>
      <c r="M50" s="40"/>
      <c r="N50" s="41"/>
    </row>
    <row r="51" spans="2:14" s="7" customFormat="1" ht="21" customHeight="1">
      <c r="B51" s="22" t="s">
        <v>62</v>
      </c>
      <c r="C51" s="97">
        <f>'Servizi Demografici'!C62+Tributi!C62+Scuola!C63+Biblioteca!C63+'Servizio Tecnico'!C62+'Edilizia Urbanistica'!C61</f>
        <v>23</v>
      </c>
      <c r="D51" s="20">
        <f>C51/C54</f>
        <v>0.17164179104477612</v>
      </c>
      <c r="E51" s="97">
        <f>'Servizi Demografici'!E62+Tributi!E62+Scuola!E63+Biblioteca!E63+'Servizio Tecnico'!E62+'Edilizia Urbanistica'!E61+Cultura!E63</f>
        <v>52</v>
      </c>
      <c r="F51" s="20">
        <f>E51/E54</f>
        <v>0.3132530120481928</v>
      </c>
      <c r="H51" s="9"/>
      <c r="J51" s="31"/>
      <c r="K51" s="66"/>
      <c r="L51" s="31"/>
      <c r="M51" s="40"/>
      <c r="N51" s="41"/>
    </row>
    <row r="52" spans="2:14" s="7" customFormat="1" ht="21" customHeight="1">
      <c r="B52" s="22" t="s">
        <v>17</v>
      </c>
      <c r="C52" s="97">
        <f>'Servizi Demografici'!C63+Tributi!C63+Scuola!C64+Biblioteca!C64+'Servizio Tecnico'!C63+'Edilizia Urbanistica'!C62</f>
        <v>22</v>
      </c>
      <c r="D52" s="20">
        <f>C52/C54</f>
        <v>0.16417910447761194</v>
      </c>
      <c r="E52" s="97">
        <f>'Servizi Demografici'!E63+Tributi!E63+Scuola!E64+Biblioteca!E64+'Servizio Tecnico'!E63+'Edilizia Urbanistica'!E62+Cultura!E64</f>
        <v>33</v>
      </c>
      <c r="F52" s="20">
        <f>E52/E54</f>
        <v>0.19879518072289157</v>
      </c>
      <c r="H52" s="9"/>
      <c r="J52" s="31"/>
      <c r="K52" s="66"/>
      <c r="L52" s="31"/>
      <c r="M52" s="40"/>
      <c r="N52" s="41"/>
    </row>
    <row r="53" spans="2:14" s="7" customFormat="1" ht="21" customHeight="1" thickBot="1">
      <c r="B53" s="58" t="s">
        <v>57</v>
      </c>
      <c r="C53" s="98">
        <f>'Servizi Demografici'!C64+Tributi!C64+Scuola!C65+Biblioteca!C65+'Servizio Tecnico'!C64+'Edilizia Urbanistica'!C63</f>
        <v>71</v>
      </c>
      <c r="D53" s="21">
        <f>C53/C54</f>
        <v>0.5298507462686567</v>
      </c>
      <c r="E53" s="98">
        <f>'Servizi Demografici'!E64+Tributi!E64+Scuola!E65+Biblioteca!E65+'Servizio Tecnico'!E64+'Edilizia Urbanistica'!E63+Cultura!E65</f>
        <v>55</v>
      </c>
      <c r="F53" s="21">
        <f>E53/E54</f>
        <v>0.3313253012048193</v>
      </c>
      <c r="H53" s="9"/>
      <c r="J53" s="31"/>
      <c r="K53" s="66"/>
      <c r="L53" s="31"/>
      <c r="M53" s="40"/>
      <c r="N53" s="41"/>
    </row>
    <row r="54" spans="2:14" s="7" customFormat="1" ht="21" customHeight="1" thickBot="1" thickTop="1">
      <c r="B54" s="59" t="s">
        <v>4</v>
      </c>
      <c r="C54" s="99">
        <f>SUM(C49:C53)</f>
        <v>134</v>
      </c>
      <c r="D54" s="49">
        <f>SUM(D49:D53)</f>
        <v>1</v>
      </c>
      <c r="E54" s="99">
        <f>SUM(E49:E53)</f>
        <v>166</v>
      </c>
      <c r="F54" s="49">
        <f>SUM(F49:F53)</f>
        <v>1</v>
      </c>
      <c r="H54" s="9"/>
      <c r="J54" s="31"/>
      <c r="K54" s="66"/>
      <c r="L54" s="31"/>
      <c r="M54" s="40"/>
      <c r="N54" s="41"/>
    </row>
    <row r="55" spans="2:14" s="7" customFormat="1" ht="15" customHeight="1" thickBot="1">
      <c r="B55" s="11"/>
      <c r="D55" s="9"/>
      <c r="F55" s="9"/>
      <c r="H55" s="9"/>
      <c r="J55" s="31"/>
      <c r="K55" s="66"/>
      <c r="L55" s="31"/>
      <c r="M55" s="72"/>
      <c r="N55" s="41"/>
    </row>
    <row r="56" spans="2:26" s="7" customFormat="1" ht="21" customHeight="1">
      <c r="B56" s="163" t="s">
        <v>63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5"/>
    </row>
    <row r="57" spans="2:26" s="7" customFormat="1" ht="21" customHeight="1" thickBot="1">
      <c r="B57" s="166" t="s">
        <v>64</v>
      </c>
      <c r="C57" s="167"/>
      <c r="D57" s="167"/>
      <c r="E57" s="167"/>
      <c r="F57" s="167"/>
      <c r="G57" s="168"/>
      <c r="H57" s="168"/>
      <c r="I57" s="168"/>
      <c r="J57" s="168"/>
      <c r="K57" s="167"/>
      <c r="L57" s="167"/>
      <c r="M57" s="167"/>
      <c r="N57" s="167"/>
      <c r="O57" s="168"/>
      <c r="P57" s="168"/>
      <c r="Q57" s="168"/>
      <c r="R57" s="168"/>
      <c r="S57" s="167"/>
      <c r="T57" s="167"/>
      <c r="U57" s="167"/>
      <c r="V57" s="167"/>
      <c r="W57" s="168"/>
      <c r="X57" s="168"/>
      <c r="Y57" s="168"/>
      <c r="Z57" s="169"/>
    </row>
    <row r="58" spans="2:26" s="7" customFormat="1" ht="21" customHeight="1" thickBot="1">
      <c r="B58" s="170"/>
      <c r="C58" s="158" t="s">
        <v>14</v>
      </c>
      <c r="D58" s="159"/>
      <c r="E58" s="159"/>
      <c r="F58" s="160"/>
      <c r="G58" s="158" t="s">
        <v>15</v>
      </c>
      <c r="H58" s="159"/>
      <c r="I58" s="159"/>
      <c r="J58" s="160"/>
      <c r="K58" s="158" t="s">
        <v>16</v>
      </c>
      <c r="L58" s="159"/>
      <c r="M58" s="159"/>
      <c r="N58" s="160"/>
      <c r="O58" s="158" t="s">
        <v>17</v>
      </c>
      <c r="P58" s="159"/>
      <c r="Q58" s="159"/>
      <c r="R58" s="160"/>
      <c r="S58" s="158" t="s">
        <v>57</v>
      </c>
      <c r="T58" s="159"/>
      <c r="U58" s="159"/>
      <c r="V58" s="160"/>
      <c r="W58" s="161" t="s">
        <v>4</v>
      </c>
      <c r="X58" s="161"/>
      <c r="Y58" s="161"/>
      <c r="Z58" s="162"/>
    </row>
    <row r="59" spans="2:26" s="7" customFormat="1" ht="21" customHeight="1" thickBot="1">
      <c r="B59" s="171"/>
      <c r="C59" s="156" t="s">
        <v>115</v>
      </c>
      <c r="D59" s="157"/>
      <c r="E59" s="154" t="s">
        <v>118</v>
      </c>
      <c r="F59" s="155"/>
      <c r="G59" s="156" t="s">
        <v>115</v>
      </c>
      <c r="H59" s="157"/>
      <c r="I59" s="154" t="s">
        <v>118</v>
      </c>
      <c r="J59" s="155"/>
      <c r="K59" s="156" t="s">
        <v>115</v>
      </c>
      <c r="L59" s="157"/>
      <c r="M59" s="154" t="s">
        <v>118</v>
      </c>
      <c r="N59" s="155"/>
      <c r="O59" s="156" t="s">
        <v>115</v>
      </c>
      <c r="P59" s="157"/>
      <c r="Q59" s="154" t="s">
        <v>118</v>
      </c>
      <c r="R59" s="155"/>
      <c r="S59" s="156" t="s">
        <v>115</v>
      </c>
      <c r="T59" s="157"/>
      <c r="U59" s="154" t="s">
        <v>118</v>
      </c>
      <c r="V59" s="155"/>
      <c r="W59" s="156" t="s">
        <v>115</v>
      </c>
      <c r="X59" s="157"/>
      <c r="Y59" s="154" t="s">
        <v>118</v>
      </c>
      <c r="Z59" s="155"/>
    </row>
    <row r="60" spans="2:30" s="7" customFormat="1" ht="28.5" customHeight="1">
      <c r="B60" s="22" t="s">
        <v>22</v>
      </c>
      <c r="C60" s="111">
        <f>'Servizi Demografici'!C71+Tributi!C71+Scuola!C72+Biblioteca!C72+'Servizio Tecnico'!C71+'Edilizia Urbanistica'!C70</f>
        <v>3</v>
      </c>
      <c r="D60" s="56">
        <f aca="true" t="shared" si="2" ref="D60:D66">C60/W60</f>
        <v>0.01818181818181818</v>
      </c>
      <c r="E60" s="55">
        <f>'Servizi Demografici'!E71+Tributi!E71+Scuola!E72+Biblioteca!E72+'Servizio Tecnico'!E71+'Edilizia Urbanistica'!E70</f>
        <v>6</v>
      </c>
      <c r="F60" s="108">
        <f aca="true" t="shared" si="3" ref="F60:F66">E60/Y60</f>
        <v>0.03614457831325301</v>
      </c>
      <c r="G60" s="111">
        <f>'Servizi Demografici'!G71+Tributi!G71+Scuola!G72+Biblioteca!G72+'Servizio Tecnico'!G71+'Edilizia Urbanistica'!G70</f>
        <v>20</v>
      </c>
      <c r="H60" s="56">
        <f aca="true" t="shared" si="4" ref="H60:H66">G60/W60</f>
        <v>0.12121212121212122</v>
      </c>
      <c r="I60" s="55">
        <f>'Servizi Demografici'!I71+Tributi!I71+Scuola!I72+Biblioteca!I72+'Servizio Tecnico'!I71+'Edilizia Urbanistica'!I70+Cultura!I72</f>
        <v>15</v>
      </c>
      <c r="J60" s="108">
        <f aca="true" t="shared" si="5" ref="J60:J66">I60/Y60</f>
        <v>0.09036144578313253</v>
      </c>
      <c r="K60" s="111">
        <f>'Servizi Demografici'!K71+Tributi!K71+Scuola!K72+Biblioteca!K72+'Servizio Tecnico'!K71+'Edilizia Urbanistica'!K70</f>
        <v>49</v>
      </c>
      <c r="L60" s="56">
        <f aca="true" t="shared" si="6" ref="L60:L66">K60/W60</f>
        <v>0.296969696969697</v>
      </c>
      <c r="M60" s="55">
        <f>'Servizi Demografici'!M71+Tributi!M71+Scuola!M72+Biblioteca!M72+'Servizio Tecnico'!M71+'Edilizia Urbanistica'!M70+Cultura!M72</f>
        <v>62</v>
      </c>
      <c r="N60" s="108">
        <f aca="true" t="shared" si="7" ref="N60:N66">M60/Y60</f>
        <v>0.37349397590361444</v>
      </c>
      <c r="O60" s="111">
        <f>'Servizio Tecnico'!O71+Biblioteca!O72+Scuola!O72+Tributi!O71+'Servizi Demografici'!O71+'Edilizia Urbanistica'!O70</f>
        <v>91</v>
      </c>
      <c r="P60" s="56">
        <f aca="true" t="shared" si="8" ref="P60:P66">O60/W60</f>
        <v>0.5515151515151515</v>
      </c>
      <c r="Q60" s="55">
        <f>'Servizio Tecnico'!Q71+Biblioteca!Q72+Scuola!Q72+Tributi!Q71+'Servizi Demografici'!Q71+'Edilizia Urbanistica'!Q70+Cultura!Q72</f>
        <v>80</v>
      </c>
      <c r="R60" s="108">
        <f aca="true" t="shared" si="9" ref="R60:R66">Q60/Y60</f>
        <v>0.4819277108433735</v>
      </c>
      <c r="S60" s="111">
        <f>'Servizio Tecnico'!S71+Biblioteca!S72+Scuola!S72+Tributi!S71+'Servizi Demografici'!S71+'Edilizia Urbanistica'!S70</f>
        <v>2</v>
      </c>
      <c r="T60" s="56">
        <f aca="true" t="shared" si="10" ref="T60:T66">S60/W60</f>
        <v>0.012121212121212121</v>
      </c>
      <c r="U60" s="55">
        <f>'Servizio Tecnico'!U71+Biblioteca!U72+Scuola!U72+Tributi!U71+'Servizi Demografici'!U71+'Edilizia Urbanistica'!U70+Cultura!U72</f>
        <v>3</v>
      </c>
      <c r="V60" s="108">
        <f aca="true" t="shared" si="11" ref="V60:V66">U60/Y60</f>
        <v>0.018072289156626505</v>
      </c>
      <c r="W60" s="74">
        <f aca="true" t="shared" si="12" ref="W60:W66">O60+K60+G60+C60+S60</f>
        <v>165</v>
      </c>
      <c r="X60" s="75">
        <f aca="true" t="shared" si="13" ref="X60:X66">D60+H60+L60+P60+T60</f>
        <v>1</v>
      </c>
      <c r="Y60" s="119">
        <f aca="true" t="shared" si="14" ref="Y60:Y66">Q60+M60+I60+E60+U60</f>
        <v>166</v>
      </c>
      <c r="Z60" s="45">
        <f aca="true" t="shared" si="15" ref="Z60:Z66">F60+J60+N60+R60+V60</f>
        <v>1</v>
      </c>
      <c r="AA60" s="14"/>
      <c r="AB60" s="14"/>
      <c r="AC60" s="14"/>
      <c r="AD60" s="12"/>
    </row>
    <row r="61" spans="2:30" s="7" customFormat="1" ht="28.5" customHeight="1">
      <c r="B61" s="22" t="s">
        <v>18</v>
      </c>
      <c r="C61" s="111">
        <f>'Servizi Demografici'!C72+Tributi!C72+Scuola!C73+Biblioteca!C73+'Servizio Tecnico'!C72+'Edilizia Urbanistica'!C71</f>
        <v>0</v>
      </c>
      <c r="D61" s="56">
        <f t="shared" si="2"/>
        <v>0</v>
      </c>
      <c r="E61" s="55">
        <f>'Servizi Demografici'!E72+Tributi!E72+Scuola!E73+Biblioteca!E73+'Servizio Tecnico'!E72+'Edilizia Urbanistica'!E71</f>
        <v>0</v>
      </c>
      <c r="F61" s="108">
        <f t="shared" si="3"/>
        <v>0</v>
      </c>
      <c r="G61" s="111">
        <f>'Servizi Demografici'!G72+Tributi!G72+Scuola!G73+Biblioteca!G73+'Servizio Tecnico'!G72+'Edilizia Urbanistica'!G71</f>
        <v>2</v>
      </c>
      <c r="H61" s="56">
        <f t="shared" si="4"/>
        <v>0.012121212121212121</v>
      </c>
      <c r="I61" s="55">
        <f>'Servizi Demografici'!I72+Tributi!I72+Scuola!I73+Biblioteca!I73+'Servizio Tecnico'!I72+'Edilizia Urbanistica'!I71+Cultura!I73</f>
        <v>8</v>
      </c>
      <c r="J61" s="108">
        <f t="shared" si="5"/>
        <v>0.04819277108433735</v>
      </c>
      <c r="K61" s="111">
        <f>'Servizi Demografici'!K72+Tributi!K72+Scuola!K73+Biblioteca!K73+'Servizio Tecnico'!K72+'Edilizia Urbanistica'!K71</f>
        <v>19</v>
      </c>
      <c r="L61" s="56">
        <f t="shared" si="6"/>
        <v>0.11515151515151516</v>
      </c>
      <c r="M61" s="55">
        <f>'Servizi Demografici'!M72+Tributi!M72+Scuola!M73+Biblioteca!M73+'Servizio Tecnico'!M72+'Edilizia Urbanistica'!M71+Cultura!M73</f>
        <v>49</v>
      </c>
      <c r="N61" s="108">
        <f t="shared" si="7"/>
        <v>0.29518072289156627</v>
      </c>
      <c r="O61" s="111">
        <f>'Servizio Tecnico'!O72+Biblioteca!O73+Scuola!O73+Tributi!O72+'Servizi Demografici'!O72+'Edilizia Urbanistica'!O71</f>
        <v>142</v>
      </c>
      <c r="P61" s="56">
        <f t="shared" si="8"/>
        <v>0.8606060606060606</v>
      </c>
      <c r="Q61" s="55">
        <f>'Servizio Tecnico'!Q72+Biblioteca!Q73+Scuola!Q73+Tributi!Q72+'Servizi Demografici'!Q72+'Edilizia Urbanistica'!Q71+Cultura!Q73</f>
        <v>70</v>
      </c>
      <c r="R61" s="108">
        <f t="shared" si="9"/>
        <v>0.42168674698795183</v>
      </c>
      <c r="S61" s="111">
        <f>'Servizio Tecnico'!S72+Biblioteca!S73+Scuola!S73+Tributi!S72+'Servizi Demografici'!S72+'Edilizia Urbanistica'!S71</f>
        <v>2</v>
      </c>
      <c r="T61" s="56">
        <f t="shared" si="10"/>
        <v>0.012121212121212121</v>
      </c>
      <c r="U61" s="55">
        <f>'Servizio Tecnico'!U72+Biblioteca!U73+Scuola!U73+Tributi!U72+'Servizi Demografici'!U72+'Edilizia Urbanistica'!U71+Cultura!U73</f>
        <v>39</v>
      </c>
      <c r="V61" s="108">
        <f t="shared" si="11"/>
        <v>0.23493975903614459</v>
      </c>
      <c r="W61" s="74">
        <f t="shared" si="12"/>
        <v>165</v>
      </c>
      <c r="X61" s="75">
        <f t="shared" si="13"/>
        <v>1</v>
      </c>
      <c r="Y61" s="69">
        <f t="shared" si="14"/>
        <v>166</v>
      </c>
      <c r="Z61" s="45">
        <f t="shared" si="15"/>
        <v>1</v>
      </c>
      <c r="AA61" s="14"/>
      <c r="AB61" s="14"/>
      <c r="AC61" s="14"/>
      <c r="AD61" s="12"/>
    </row>
    <row r="62" spans="2:30" s="7" customFormat="1" ht="28.5" customHeight="1">
      <c r="B62" s="22" t="s">
        <v>19</v>
      </c>
      <c r="C62" s="111">
        <f>'Servizi Demografici'!C73+Tributi!C73+Scuola!C74+Biblioteca!C74+'Servizio Tecnico'!C73+'Edilizia Urbanistica'!C72</f>
        <v>0</v>
      </c>
      <c r="D62" s="56">
        <f t="shared" si="2"/>
        <v>0</v>
      </c>
      <c r="E62" s="55">
        <f>'Servizi Demografici'!E73+Tributi!E73+Scuola!E74+Biblioteca!E74+'Servizio Tecnico'!E73+'Edilizia Urbanistica'!E72</f>
        <v>0</v>
      </c>
      <c r="F62" s="108">
        <f t="shared" si="3"/>
        <v>0</v>
      </c>
      <c r="G62" s="111">
        <f>'Servizi Demografici'!G73+Tributi!G73+Scuola!G74+Biblioteca!G74+'Servizio Tecnico'!G73+'Edilizia Urbanistica'!G72</f>
        <v>6</v>
      </c>
      <c r="H62" s="56">
        <f t="shared" si="4"/>
        <v>0.03636363636363636</v>
      </c>
      <c r="I62" s="55">
        <f>'Servizi Demografici'!I73+Tributi!I73+Scuola!I74+Biblioteca!I74+'Servizio Tecnico'!I73+'Edilizia Urbanistica'!I72+Cultura!I74</f>
        <v>3</v>
      </c>
      <c r="J62" s="108">
        <f t="shared" si="5"/>
        <v>0.018072289156626505</v>
      </c>
      <c r="K62" s="111">
        <f>'Servizi Demografici'!K73+Tributi!K73+Scuola!K74+Biblioteca!K74+'Servizio Tecnico'!K73+'Edilizia Urbanistica'!K72</f>
        <v>24</v>
      </c>
      <c r="L62" s="56">
        <f t="shared" si="6"/>
        <v>0.14545454545454545</v>
      </c>
      <c r="M62" s="55">
        <f>'Servizi Demografici'!M73+Tributi!M73+Scuola!M74+Biblioteca!M74+'Servizio Tecnico'!M73+'Edilizia Urbanistica'!M72+Cultura!M74</f>
        <v>46</v>
      </c>
      <c r="N62" s="108">
        <f t="shared" si="7"/>
        <v>0.27710843373493976</v>
      </c>
      <c r="O62" s="111">
        <f>'Servizio Tecnico'!O73+Biblioteca!O74+Scuola!O74+Tributi!O73+'Servizi Demografici'!O73+'Edilizia Urbanistica'!O72</f>
        <v>132</v>
      </c>
      <c r="P62" s="56">
        <f t="shared" si="8"/>
        <v>0.8</v>
      </c>
      <c r="Q62" s="55">
        <f>'Servizio Tecnico'!Q73+Biblioteca!Q74+Scuola!Q74+Tributi!Q73+'Servizi Demografici'!Q73+'Edilizia Urbanistica'!Q72+Cultura!Q74</f>
        <v>75</v>
      </c>
      <c r="R62" s="108">
        <f t="shared" si="9"/>
        <v>0.45180722891566266</v>
      </c>
      <c r="S62" s="111">
        <f>'Servizio Tecnico'!S73+Biblioteca!S74+Scuola!S74+Tributi!S73+'Servizi Demografici'!S73+'Edilizia Urbanistica'!S72</f>
        <v>3</v>
      </c>
      <c r="T62" s="56">
        <f t="shared" si="10"/>
        <v>0.01818181818181818</v>
      </c>
      <c r="U62" s="55">
        <f>'Servizio Tecnico'!U73+Biblioteca!U74+Scuola!U74+Tributi!U73+'Servizi Demografici'!U73+'Edilizia Urbanistica'!U72+Cultura!U74</f>
        <v>42</v>
      </c>
      <c r="V62" s="108">
        <f t="shared" si="11"/>
        <v>0.25301204819277107</v>
      </c>
      <c r="W62" s="74">
        <f t="shared" si="12"/>
        <v>165</v>
      </c>
      <c r="X62" s="75">
        <f t="shared" si="13"/>
        <v>1</v>
      </c>
      <c r="Y62" s="69">
        <f t="shared" si="14"/>
        <v>166</v>
      </c>
      <c r="Z62" s="45">
        <f t="shared" si="15"/>
        <v>1</v>
      </c>
      <c r="AA62" s="14"/>
      <c r="AB62" s="14"/>
      <c r="AC62" s="14"/>
      <c r="AD62" s="12"/>
    </row>
    <row r="63" spans="2:30" s="7" customFormat="1" ht="28.5" customHeight="1">
      <c r="B63" s="22" t="s">
        <v>65</v>
      </c>
      <c r="C63" s="111">
        <f>'Servizi Demografici'!C74+Tributi!C74+Scuola!C75+Biblioteca!C75+'Servizio Tecnico'!C74+'Edilizia Urbanistica'!C73</f>
        <v>0</v>
      </c>
      <c r="D63" s="56">
        <f t="shared" si="2"/>
        <v>0</v>
      </c>
      <c r="E63" s="55">
        <f>'Servizi Demografici'!E74+Tributi!E74+Scuola!E75+Biblioteca!E75+'Servizio Tecnico'!E74+'Edilizia Urbanistica'!E73</f>
        <v>0</v>
      </c>
      <c r="F63" s="108">
        <f t="shared" si="3"/>
        <v>0</v>
      </c>
      <c r="G63" s="111">
        <f>'Servizi Demografici'!G74+Tributi!G74+Scuola!G75+Biblioteca!G75+'Servizio Tecnico'!G74+'Edilizia Urbanistica'!G73</f>
        <v>7</v>
      </c>
      <c r="H63" s="56">
        <f t="shared" si="4"/>
        <v>0.04242424242424243</v>
      </c>
      <c r="I63" s="55">
        <f>'Servizi Demografici'!I74+Tributi!I74+Scuola!I75+Biblioteca!I75+'Servizio Tecnico'!I74+'Edilizia Urbanistica'!I73+Cultura!I75</f>
        <v>8</v>
      </c>
      <c r="J63" s="108">
        <f t="shared" si="5"/>
        <v>0.04819277108433735</v>
      </c>
      <c r="K63" s="111">
        <f>'Servizi Demografici'!K74+Tributi!K74+Scuola!K75+Biblioteca!K75+'Servizio Tecnico'!K74+'Edilizia Urbanistica'!K73</f>
        <v>23</v>
      </c>
      <c r="L63" s="56">
        <f t="shared" si="6"/>
        <v>0.1393939393939394</v>
      </c>
      <c r="M63" s="55">
        <f>'Servizi Demografici'!M74+Tributi!M74+Scuola!M75+Biblioteca!M75+'Servizio Tecnico'!M74+'Edilizia Urbanistica'!M73+Cultura!M75</f>
        <v>44</v>
      </c>
      <c r="N63" s="108">
        <f t="shared" si="7"/>
        <v>0.26506024096385544</v>
      </c>
      <c r="O63" s="111">
        <f>'Servizio Tecnico'!O74+Biblioteca!O75+Scuola!O75+Tributi!O74+'Servizi Demografici'!O74+'Edilizia Urbanistica'!O73</f>
        <v>131</v>
      </c>
      <c r="P63" s="56">
        <f t="shared" si="8"/>
        <v>0.793939393939394</v>
      </c>
      <c r="Q63" s="55">
        <f>'Servizio Tecnico'!Q74+Biblioteca!Q75+Scuola!Q75+Tributi!Q74+'Servizi Demografici'!Q74+'Edilizia Urbanistica'!Q73+Cultura!Q75</f>
        <v>72</v>
      </c>
      <c r="R63" s="108">
        <f t="shared" si="9"/>
        <v>0.43373493975903615</v>
      </c>
      <c r="S63" s="111">
        <f>'Servizio Tecnico'!S74+Biblioteca!S75+Scuola!S75+Tributi!S74+'Servizi Demografici'!S74+'Edilizia Urbanistica'!S73</f>
        <v>4</v>
      </c>
      <c r="T63" s="56">
        <f t="shared" si="10"/>
        <v>0.024242424242424242</v>
      </c>
      <c r="U63" s="55">
        <f>'Servizio Tecnico'!U74+Biblioteca!U75+Scuola!U75+Tributi!U74+'Servizi Demografici'!U74+'Edilizia Urbanistica'!U73+Cultura!U75</f>
        <v>42</v>
      </c>
      <c r="V63" s="108">
        <f t="shared" si="11"/>
        <v>0.25301204819277107</v>
      </c>
      <c r="W63" s="74">
        <f t="shared" si="12"/>
        <v>165</v>
      </c>
      <c r="X63" s="75">
        <f t="shared" si="13"/>
        <v>1</v>
      </c>
      <c r="Y63" s="69">
        <f t="shared" si="14"/>
        <v>166</v>
      </c>
      <c r="Z63" s="45">
        <f t="shared" si="15"/>
        <v>1</v>
      </c>
      <c r="AA63" s="14"/>
      <c r="AB63" s="14"/>
      <c r="AC63" s="14"/>
      <c r="AD63" s="12"/>
    </row>
    <row r="64" spans="2:30" s="7" customFormat="1" ht="28.5" customHeight="1">
      <c r="B64" s="22" t="s">
        <v>66</v>
      </c>
      <c r="C64" s="111">
        <f>'Servizi Demografici'!C75+Tributi!C75+Scuola!C76+Biblioteca!C76+'Servizio Tecnico'!C75+'Edilizia Urbanistica'!C74</f>
        <v>3</v>
      </c>
      <c r="D64" s="56">
        <f t="shared" si="2"/>
        <v>0.01818181818181818</v>
      </c>
      <c r="E64" s="55">
        <f>'Servizi Demografici'!E75+Tributi!E75+Scuola!E76+Biblioteca!E76+'Servizio Tecnico'!E75+'Edilizia Urbanistica'!E74</f>
        <v>0</v>
      </c>
      <c r="F64" s="108">
        <f t="shared" si="3"/>
        <v>0</v>
      </c>
      <c r="G64" s="111">
        <f>'Servizi Demografici'!G75+Tributi!G75+Scuola!G76+Biblioteca!G76+'Servizio Tecnico'!G75+'Edilizia Urbanistica'!G74</f>
        <v>7</v>
      </c>
      <c r="H64" s="56">
        <f t="shared" si="4"/>
        <v>0.04242424242424243</v>
      </c>
      <c r="I64" s="55">
        <f>'Servizi Demografici'!I75+Tributi!I75+Scuola!I76+Biblioteca!I76+'Servizio Tecnico'!I75+'Edilizia Urbanistica'!I74+Cultura!I76</f>
        <v>12</v>
      </c>
      <c r="J64" s="108">
        <f t="shared" si="5"/>
        <v>0.07228915662650602</v>
      </c>
      <c r="K64" s="111">
        <f>'Servizi Demografici'!K75+Tributi!K75+Scuola!K76+Biblioteca!K76+'Servizio Tecnico'!K75+'Edilizia Urbanistica'!K74</f>
        <v>20</v>
      </c>
      <c r="L64" s="56">
        <f t="shared" si="6"/>
        <v>0.12121212121212122</v>
      </c>
      <c r="M64" s="55">
        <f>'Servizi Demografici'!M75+Tributi!M75+Scuola!M76+Biblioteca!M76+'Servizio Tecnico'!M75+'Edilizia Urbanistica'!M74+Cultura!M76</f>
        <v>48</v>
      </c>
      <c r="N64" s="108">
        <f t="shared" si="7"/>
        <v>0.2891566265060241</v>
      </c>
      <c r="O64" s="111">
        <f>'Servizio Tecnico'!O75+Biblioteca!O76+Scuola!O76+Tributi!O75+'Servizi Demografici'!O75+'Edilizia Urbanistica'!O74</f>
        <v>131</v>
      </c>
      <c r="P64" s="56">
        <f t="shared" si="8"/>
        <v>0.793939393939394</v>
      </c>
      <c r="Q64" s="55">
        <f>'Servizio Tecnico'!Q75+Biblioteca!Q76+Scuola!Q76+Tributi!Q75+'Servizi Demografici'!Q75+'Edilizia Urbanistica'!Q74+Cultura!Q76</f>
        <v>63</v>
      </c>
      <c r="R64" s="108">
        <f t="shared" si="9"/>
        <v>0.3795180722891566</v>
      </c>
      <c r="S64" s="111">
        <f>'Servizio Tecnico'!S75+Biblioteca!S76+Scuola!S76+Tributi!S75+'Servizi Demografici'!S75+'Edilizia Urbanistica'!S74</f>
        <v>4</v>
      </c>
      <c r="T64" s="56">
        <f t="shared" si="10"/>
        <v>0.024242424242424242</v>
      </c>
      <c r="U64" s="55">
        <f>'Servizio Tecnico'!U75+Biblioteca!U76+Scuola!U76+Tributi!U75+'Servizi Demografici'!U75+'Edilizia Urbanistica'!U74+Cultura!U76</f>
        <v>43</v>
      </c>
      <c r="V64" s="108">
        <f t="shared" si="11"/>
        <v>0.25903614457831325</v>
      </c>
      <c r="W64" s="74">
        <f t="shared" si="12"/>
        <v>165</v>
      </c>
      <c r="X64" s="75">
        <f t="shared" si="13"/>
        <v>1</v>
      </c>
      <c r="Y64" s="69">
        <f t="shared" si="14"/>
        <v>166</v>
      </c>
      <c r="Z64" s="45">
        <f t="shared" si="15"/>
        <v>1</v>
      </c>
      <c r="AA64" s="14"/>
      <c r="AB64" s="14"/>
      <c r="AC64" s="14"/>
      <c r="AD64" s="12"/>
    </row>
    <row r="65" spans="2:30" s="7" customFormat="1" ht="28.5" customHeight="1">
      <c r="B65" s="22" t="s">
        <v>67</v>
      </c>
      <c r="C65" s="111">
        <f>'Servizi Demografici'!C76+Tributi!C76+Scuola!C77+Biblioteca!C77+'Servizio Tecnico'!C76+'Edilizia Urbanistica'!C75</f>
        <v>4</v>
      </c>
      <c r="D65" s="56">
        <f t="shared" si="2"/>
        <v>0.024096385542168676</v>
      </c>
      <c r="E65" s="55">
        <f>'Servizi Demografici'!E76+Tributi!E76+Scuola!E77+Biblioteca!E77+'Servizio Tecnico'!E76+'Edilizia Urbanistica'!E75</f>
        <v>7</v>
      </c>
      <c r="F65" s="108">
        <f t="shared" si="3"/>
        <v>0.04216867469879518</v>
      </c>
      <c r="G65" s="111">
        <f>'Servizi Demografici'!G76+Tributi!G76+Scuola!G77+Biblioteca!G77+'Servizio Tecnico'!G76+'Edilizia Urbanistica'!G75</f>
        <v>26</v>
      </c>
      <c r="H65" s="56">
        <f t="shared" si="4"/>
        <v>0.1566265060240964</v>
      </c>
      <c r="I65" s="55">
        <f>'Servizi Demografici'!I76+Tributi!I76+Scuola!I77+Biblioteca!I77+'Servizio Tecnico'!I76+'Edilizia Urbanistica'!I75+Cultura!I77</f>
        <v>29</v>
      </c>
      <c r="J65" s="108">
        <f t="shared" si="5"/>
        <v>0.1746987951807229</v>
      </c>
      <c r="K65" s="111">
        <f>'Servizi Demografici'!K76+Tributi!K76+Scuola!K77+Biblioteca!K77+'Servizio Tecnico'!K76+'Edilizia Urbanistica'!K75</f>
        <v>50</v>
      </c>
      <c r="L65" s="56">
        <f t="shared" si="6"/>
        <v>0.30120481927710846</v>
      </c>
      <c r="M65" s="55">
        <f>'Servizi Demografici'!M76+Tributi!M76+Scuola!M77+Biblioteca!M77+'Servizio Tecnico'!M76+'Edilizia Urbanistica'!M75+Cultura!M77</f>
        <v>47</v>
      </c>
      <c r="N65" s="108">
        <f t="shared" si="7"/>
        <v>0.28313253012048195</v>
      </c>
      <c r="O65" s="111">
        <f>'Servizio Tecnico'!O76+Biblioteca!O77+Scuola!O77+Tributi!O76+'Servizi Demografici'!O76+'Edilizia Urbanistica'!O75</f>
        <v>81</v>
      </c>
      <c r="P65" s="56">
        <f t="shared" si="8"/>
        <v>0.4879518072289157</v>
      </c>
      <c r="Q65" s="55">
        <f>'Servizio Tecnico'!Q76+Biblioteca!Q77+Scuola!Q77+Tributi!Q76+'Servizi Demografici'!Q76+'Edilizia Urbanistica'!Q75+Cultura!Q77</f>
        <v>37</v>
      </c>
      <c r="R65" s="108">
        <f t="shared" si="9"/>
        <v>0.22289156626506024</v>
      </c>
      <c r="S65" s="111">
        <f>'Servizio Tecnico'!S76+Biblioteca!S77+Scuola!S77+Tributi!S76+'Servizi Demografici'!S76+'Edilizia Urbanistica'!S75</f>
        <v>5</v>
      </c>
      <c r="T65" s="56">
        <f t="shared" si="10"/>
        <v>0.030120481927710843</v>
      </c>
      <c r="U65" s="55">
        <f>'Servizio Tecnico'!U76+Biblioteca!U77+Scuola!U77+Tributi!U76+'Servizi Demografici'!U76+'Edilizia Urbanistica'!U75+Cultura!U77</f>
        <v>46</v>
      </c>
      <c r="V65" s="108">
        <f t="shared" si="11"/>
        <v>0.27710843373493976</v>
      </c>
      <c r="W65" s="74">
        <f t="shared" si="12"/>
        <v>166</v>
      </c>
      <c r="X65" s="75">
        <f t="shared" si="13"/>
        <v>1</v>
      </c>
      <c r="Y65" s="69">
        <f t="shared" si="14"/>
        <v>166</v>
      </c>
      <c r="Z65" s="45">
        <f t="shared" si="15"/>
        <v>1</v>
      </c>
      <c r="AA65" s="13"/>
      <c r="AB65" s="13"/>
      <c r="AC65" s="13"/>
      <c r="AD65" s="12"/>
    </row>
    <row r="66" spans="2:30" s="7" customFormat="1" ht="28.5" customHeight="1" thickBot="1">
      <c r="B66" s="103" t="s">
        <v>72</v>
      </c>
      <c r="C66" s="112">
        <f>'Servizi Demografici'!C77+Tributi!C77+Scuola!C78+Biblioteca!C78+'Servizio Tecnico'!C77+'Edilizia Urbanistica'!C76</f>
        <v>16</v>
      </c>
      <c r="D66" s="88">
        <f t="shared" si="2"/>
        <v>0.09696969696969697</v>
      </c>
      <c r="E66" s="102">
        <f>'Servizi Demografici'!E77+Tributi!E77+Scuola!E78+Biblioteca!E78+'Servizio Tecnico'!E77+'Edilizia Urbanistica'!E76</f>
        <v>16</v>
      </c>
      <c r="F66" s="110">
        <f t="shared" si="3"/>
        <v>0.0963855421686747</v>
      </c>
      <c r="G66" s="112">
        <f>'Servizi Demografici'!G77+Tributi!G77+Scuola!G78+Biblioteca!G78+'Servizio Tecnico'!G77+'Edilizia Urbanistica'!G76</f>
        <v>33</v>
      </c>
      <c r="H66" s="88">
        <f t="shared" si="4"/>
        <v>0.2</v>
      </c>
      <c r="I66" s="102">
        <f>'Servizi Demografici'!I77+Tributi!I77+Scuola!I78+Biblioteca!I78+'Servizio Tecnico'!I77+'Edilizia Urbanistica'!I76+Cultura!I78</f>
        <v>42</v>
      </c>
      <c r="J66" s="110">
        <f t="shared" si="5"/>
        <v>0.25301204819277107</v>
      </c>
      <c r="K66" s="112">
        <f>'Servizi Demografici'!K77+Tributi!K77+Scuola!K78+Biblioteca!K78+'Servizio Tecnico'!K77+'Edilizia Urbanistica'!K76</f>
        <v>45</v>
      </c>
      <c r="L66" s="88">
        <f t="shared" si="6"/>
        <v>0.2727272727272727</v>
      </c>
      <c r="M66" s="102">
        <f>'Servizi Demografici'!M77+Tributi!M77+Scuola!M78+Biblioteca!M78+'Servizio Tecnico'!M77+'Edilizia Urbanistica'!M76+Cultura!M78</f>
        <v>38</v>
      </c>
      <c r="N66" s="110">
        <f t="shared" si="7"/>
        <v>0.2289156626506024</v>
      </c>
      <c r="O66" s="112">
        <f>'Servizio Tecnico'!O77+Biblioteca!O78+Scuola!O78+Tributi!O77+'Servizi Demografici'!O77+'Edilizia Urbanistica'!O76</f>
        <v>69</v>
      </c>
      <c r="P66" s="88">
        <f t="shared" si="8"/>
        <v>0.41818181818181815</v>
      </c>
      <c r="Q66" s="102">
        <f>'Servizio Tecnico'!Q77+Biblioteca!Q78+Scuola!Q78+Tributi!Q77+'Servizi Demografici'!Q77+'Edilizia Urbanistica'!Q76+Cultura!Q78</f>
        <v>27</v>
      </c>
      <c r="R66" s="110">
        <f t="shared" si="9"/>
        <v>0.16265060240963855</v>
      </c>
      <c r="S66" s="112">
        <f>'Servizio Tecnico'!S77+Biblioteca!S78+Scuola!S78+Tributi!S77+'Servizi Demografici'!S77+'Edilizia Urbanistica'!S76</f>
        <v>2</v>
      </c>
      <c r="T66" s="88">
        <f t="shared" si="10"/>
        <v>0.012121212121212121</v>
      </c>
      <c r="U66" s="102">
        <f>'Servizio Tecnico'!U77+Biblioteca!U78+Scuola!U78+Tributi!U77+'Servizi Demografici'!U77+'Edilizia Urbanistica'!U76+Cultura!U78</f>
        <v>43</v>
      </c>
      <c r="V66" s="110">
        <f t="shared" si="11"/>
        <v>0.25903614457831325</v>
      </c>
      <c r="W66" s="104">
        <f t="shared" si="12"/>
        <v>165</v>
      </c>
      <c r="X66" s="117">
        <f t="shared" si="13"/>
        <v>0.9999999999999999</v>
      </c>
      <c r="Y66" s="78">
        <f t="shared" si="14"/>
        <v>166</v>
      </c>
      <c r="Z66" s="46">
        <f t="shared" si="15"/>
        <v>1</v>
      </c>
      <c r="AA66" s="13"/>
      <c r="AB66" s="13"/>
      <c r="AC66" s="13"/>
      <c r="AD66" s="12"/>
    </row>
    <row r="67" spans="2:25" s="17" customFormat="1" ht="15" customHeight="1" thickBot="1">
      <c r="B67" s="73"/>
      <c r="C67" s="16"/>
      <c r="D67" s="15"/>
      <c r="E67" s="16"/>
      <c r="F67" s="15"/>
      <c r="G67" s="16"/>
      <c r="H67" s="15"/>
      <c r="I67" s="16"/>
      <c r="J67" s="15"/>
      <c r="K67" s="68"/>
      <c r="L67" s="15"/>
      <c r="M67" s="74"/>
      <c r="N67" s="75"/>
      <c r="O67" s="73"/>
      <c r="P67" s="76"/>
      <c r="Q67" s="76"/>
      <c r="R67" s="76"/>
      <c r="S67" s="76"/>
      <c r="T67" s="77"/>
      <c r="Y67" s="152"/>
    </row>
    <row r="68" spans="2:26" s="7" customFormat="1" ht="21" customHeight="1">
      <c r="B68" s="163" t="s">
        <v>68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5"/>
    </row>
    <row r="69" spans="2:26" s="7" customFormat="1" ht="21" customHeight="1" thickBot="1">
      <c r="B69" s="166" t="s">
        <v>69</v>
      </c>
      <c r="C69" s="167"/>
      <c r="D69" s="167"/>
      <c r="E69" s="167"/>
      <c r="F69" s="167"/>
      <c r="G69" s="168"/>
      <c r="H69" s="168"/>
      <c r="I69" s="168"/>
      <c r="J69" s="168"/>
      <c r="K69" s="167"/>
      <c r="L69" s="167"/>
      <c r="M69" s="167"/>
      <c r="N69" s="167"/>
      <c r="O69" s="168"/>
      <c r="P69" s="168"/>
      <c r="Q69" s="168"/>
      <c r="R69" s="168"/>
      <c r="S69" s="167"/>
      <c r="T69" s="167"/>
      <c r="U69" s="167"/>
      <c r="V69" s="167"/>
      <c r="W69" s="168"/>
      <c r="X69" s="168"/>
      <c r="Y69" s="168"/>
      <c r="Z69" s="169"/>
    </row>
    <row r="70" spans="2:26" s="7" customFormat="1" ht="21" customHeight="1" thickBot="1">
      <c r="B70" s="170"/>
      <c r="C70" s="158" t="s">
        <v>14</v>
      </c>
      <c r="D70" s="159"/>
      <c r="E70" s="159"/>
      <c r="F70" s="160"/>
      <c r="G70" s="159" t="s">
        <v>15</v>
      </c>
      <c r="H70" s="159"/>
      <c r="I70" s="159"/>
      <c r="J70" s="159"/>
      <c r="K70" s="158" t="s">
        <v>16</v>
      </c>
      <c r="L70" s="159"/>
      <c r="M70" s="159"/>
      <c r="N70" s="160"/>
      <c r="O70" s="158" t="s">
        <v>17</v>
      </c>
      <c r="P70" s="159"/>
      <c r="Q70" s="159"/>
      <c r="R70" s="160"/>
      <c r="S70" s="158" t="s">
        <v>57</v>
      </c>
      <c r="T70" s="159"/>
      <c r="U70" s="159"/>
      <c r="V70" s="160"/>
      <c r="W70" s="161" t="s">
        <v>4</v>
      </c>
      <c r="X70" s="161"/>
      <c r="Y70" s="161"/>
      <c r="Z70" s="162"/>
    </row>
    <row r="71" spans="2:26" s="7" customFormat="1" ht="21" customHeight="1" thickBot="1">
      <c r="B71" s="171"/>
      <c r="C71" s="156" t="s">
        <v>115</v>
      </c>
      <c r="D71" s="157"/>
      <c r="E71" s="154" t="s">
        <v>118</v>
      </c>
      <c r="F71" s="155"/>
      <c r="G71" s="156" t="s">
        <v>115</v>
      </c>
      <c r="H71" s="155"/>
      <c r="I71" s="156" t="s">
        <v>118</v>
      </c>
      <c r="J71" s="155"/>
      <c r="K71" s="156" t="s">
        <v>115</v>
      </c>
      <c r="L71" s="157"/>
      <c r="M71" s="154" t="s">
        <v>118</v>
      </c>
      <c r="N71" s="155"/>
      <c r="O71" s="156" t="s">
        <v>115</v>
      </c>
      <c r="P71" s="157"/>
      <c r="Q71" s="154" t="s">
        <v>118</v>
      </c>
      <c r="R71" s="155"/>
      <c r="S71" s="156" t="s">
        <v>115</v>
      </c>
      <c r="T71" s="157"/>
      <c r="U71" s="154" t="s">
        <v>118</v>
      </c>
      <c r="V71" s="155"/>
      <c r="W71" s="156" t="s">
        <v>115</v>
      </c>
      <c r="X71" s="155"/>
      <c r="Y71" s="156" t="s">
        <v>118</v>
      </c>
      <c r="Z71" s="155"/>
    </row>
    <row r="72" spans="2:30" s="7" customFormat="1" ht="28.5" customHeight="1">
      <c r="B72" s="22" t="s">
        <v>70</v>
      </c>
      <c r="C72" s="111">
        <f>'Servizio Tecnico'!C83+Biblioteca!C84+Scuola!C84+Tributi!C83+'Servizi Demografici'!C83+'Edilizia Urbanistica'!C82</f>
        <v>0</v>
      </c>
      <c r="D72" s="56">
        <f>C72/W72</f>
        <v>0</v>
      </c>
      <c r="E72" s="55">
        <f>'Servizio Tecnico'!E83+Biblioteca!E84+Scuola!E84+Tributi!E83+'Servizi Demografici'!E83+'Edilizia Urbanistica'!E82</f>
        <v>0</v>
      </c>
      <c r="F72" s="108">
        <f>E72/Y72</f>
        <v>0</v>
      </c>
      <c r="G72" s="16">
        <f>'Servizio Tecnico'!G83+Biblioteca!G84+Scuola!G84+Tributi!G83+'Servizi Demografici'!G83+'Edilizia Urbanistica'!G82</f>
        <v>3</v>
      </c>
      <c r="H72" s="56">
        <f>G72/$W$72</f>
        <v>0.01818181818181818</v>
      </c>
      <c r="I72" s="55">
        <f>'Servizio Tecnico'!I83+Biblioteca!I84+Scuola!I84+Tributi!I83+'Servizi Demografici'!I83+'Edilizia Urbanistica'!I82</f>
        <v>2</v>
      </c>
      <c r="J72" s="15">
        <f>I72/$W$72</f>
        <v>0.012121212121212121</v>
      </c>
      <c r="K72" s="111">
        <f>'Servizi Demografici'!K83+Tributi!K83+Scuola!K84+Biblioteca!K84+'Servizio Tecnico'!K83+'Edilizia Urbanistica'!K82</f>
        <v>17</v>
      </c>
      <c r="L72" s="56">
        <f>K72/$W$72</f>
        <v>0.10303030303030303</v>
      </c>
      <c r="M72" s="55">
        <f>'Servizi Demografici'!M83+Tributi!M83+Scuola!M84+Biblioteca!M84+'Servizio Tecnico'!M83+'Edilizia Urbanistica'!M82+Cultura!M84</f>
        <v>25</v>
      </c>
      <c r="N72" s="108">
        <f>M72/$W$72</f>
        <v>0.15151515151515152</v>
      </c>
      <c r="O72" s="111">
        <f>'Servizi Demografici'!O83+Tributi!O83+Scuola!O84+Biblioteca!O84+'Servizio Tecnico'!O83+'Edilizia Urbanistica'!O82</f>
        <v>143</v>
      </c>
      <c r="P72" s="56">
        <f>O72/$W$72</f>
        <v>0.8666666666666667</v>
      </c>
      <c r="Q72" s="55">
        <f>'Servizi Demografici'!Q83+Tributi!Q83+Scuola!Q84+Biblioteca!Q84+'Servizio Tecnico'!Q83+'Edilizia Urbanistica'!Q82+Cultura!Q84</f>
        <v>94</v>
      </c>
      <c r="R72" s="108">
        <f>Q72/$W$72</f>
        <v>0.5696969696969697</v>
      </c>
      <c r="S72" s="111">
        <f>'Servizio Tecnico'!S83+Biblioteca!S84+Scuola!S84+Tributi!S83+'Servizi Demografici'!S83+'Edilizia Urbanistica'!S82</f>
        <v>2</v>
      </c>
      <c r="T72" s="56">
        <f>S72/$W$72</f>
        <v>0.012121212121212121</v>
      </c>
      <c r="U72" s="55">
        <f>'Servizio Tecnico'!U83+Biblioteca!U84+Scuola!U84+Tributi!U83+'Servizi Demografici'!U83+'Edilizia Urbanistica'!U82+Cultura!U84</f>
        <v>45</v>
      </c>
      <c r="V72" s="108">
        <f>U72/$W$72</f>
        <v>0.2727272727272727</v>
      </c>
      <c r="W72" s="74">
        <f>O72+K72+G72+C72+S72</f>
        <v>165</v>
      </c>
      <c r="X72" s="75">
        <f>D72+H72+L72+P72+T72</f>
        <v>1</v>
      </c>
      <c r="Y72" s="119">
        <f>Q72+M72+I72+E72+U72</f>
        <v>166</v>
      </c>
      <c r="Z72" s="45">
        <f>F72+J72+N72+R72+V72</f>
        <v>1.006060606060606</v>
      </c>
      <c r="AA72" s="13"/>
      <c r="AB72" s="13"/>
      <c r="AC72" s="13"/>
      <c r="AD72" s="12"/>
    </row>
    <row r="73" spans="2:30" s="7" customFormat="1" ht="28.5" customHeight="1">
      <c r="B73" s="22" t="s">
        <v>21</v>
      </c>
      <c r="C73" s="111">
        <f>'Servizio Tecnico'!C84+Biblioteca!C85+Scuola!C85+Tributi!C84+'Servizi Demografici'!C84+'Edilizia Urbanistica'!C83</f>
        <v>0</v>
      </c>
      <c r="D73" s="56">
        <f>C73/W73</f>
        <v>0</v>
      </c>
      <c r="E73" s="55">
        <f>'Servizio Tecnico'!E84+Biblioteca!E85+Scuola!E85+Tributi!E84+'Servizi Demografici'!E84+'Edilizia Urbanistica'!E83</f>
        <v>0</v>
      </c>
      <c r="F73" s="108">
        <f>E73/Y73</f>
        <v>0</v>
      </c>
      <c r="G73" s="16">
        <f>'Servizio Tecnico'!G84+Biblioteca!G85+Scuola!G85+Tributi!G84+'Servizi Demografici'!G84+'Edilizia Urbanistica'!G83</f>
        <v>3</v>
      </c>
      <c r="H73" s="56">
        <f>G73/$W$72</f>
        <v>0.01818181818181818</v>
      </c>
      <c r="I73" s="55">
        <f>'Servizio Tecnico'!I84+Biblioteca!I85+Scuola!I85+Tributi!I84+'Servizi Demografici'!I84+'Edilizia Urbanistica'!I83</f>
        <v>3</v>
      </c>
      <c r="J73" s="15">
        <f>I73/$W$72</f>
        <v>0.01818181818181818</v>
      </c>
      <c r="K73" s="111">
        <f>'Servizi Demografici'!K84+Tributi!K84+Scuola!K85+Biblioteca!K85+'Servizio Tecnico'!K84+'Edilizia Urbanistica'!K83</f>
        <v>24</v>
      </c>
      <c r="L73" s="56">
        <f>K73/$W$72</f>
        <v>0.14545454545454545</v>
      </c>
      <c r="M73" s="55">
        <f>'Servizi Demografici'!M84+Tributi!M84+Scuola!M85+Biblioteca!M85+'Servizio Tecnico'!M84+'Edilizia Urbanistica'!M83+Cultura!M85</f>
        <v>30</v>
      </c>
      <c r="N73" s="108">
        <f>M73/$W$72</f>
        <v>0.18181818181818182</v>
      </c>
      <c r="O73" s="111">
        <f>'Servizi Demografici'!O84+Tributi!O84+Scuola!O85+Biblioteca!O85+'Servizio Tecnico'!O84+'Edilizia Urbanistica'!O83</f>
        <v>136</v>
      </c>
      <c r="P73" s="56">
        <f>O73/$W$72</f>
        <v>0.8242424242424242</v>
      </c>
      <c r="Q73" s="55">
        <f>'Servizi Demografici'!Q84+Tributi!Q84+Scuola!Q85+Biblioteca!Q85+'Servizio Tecnico'!Q84+'Edilizia Urbanistica'!Q83+Cultura!Q85</f>
        <v>89</v>
      </c>
      <c r="R73" s="108">
        <f>Q73/$W$72</f>
        <v>0.5393939393939394</v>
      </c>
      <c r="S73" s="111">
        <f>'Servizio Tecnico'!S84+Biblioteca!S85+Scuola!S85+Tributi!S84+'Servizi Demografici'!S84+'Edilizia Urbanistica'!S83</f>
        <v>2</v>
      </c>
      <c r="T73" s="56">
        <f>S73/$W$72</f>
        <v>0.012121212121212121</v>
      </c>
      <c r="U73" s="55">
        <f>'Servizio Tecnico'!U84+Biblioteca!U85+Scuola!U85+Tributi!U84+'Servizi Demografici'!U84+'Edilizia Urbanistica'!U83+Cultura!U85</f>
        <v>44</v>
      </c>
      <c r="V73" s="108">
        <f>U73/$W$72</f>
        <v>0.26666666666666666</v>
      </c>
      <c r="W73" s="74">
        <f>O73+K73+G73+C73+S73</f>
        <v>165</v>
      </c>
      <c r="X73" s="75">
        <f>D73+H73+L73+P73+T73</f>
        <v>0.9999999999999999</v>
      </c>
      <c r="Y73" s="69">
        <f>Q73+M73+I73+E73+U73</f>
        <v>166</v>
      </c>
      <c r="Z73" s="45">
        <f>F73+J73+N73+R73+V73</f>
        <v>1.006060606060606</v>
      </c>
      <c r="AA73" s="13"/>
      <c r="AB73" s="13"/>
      <c r="AC73" s="13"/>
      <c r="AD73" s="12"/>
    </row>
    <row r="74" spans="2:30" s="7" customFormat="1" ht="28.5" customHeight="1" thickBot="1">
      <c r="B74" s="103" t="s">
        <v>71</v>
      </c>
      <c r="C74" s="112">
        <f>'Servizio Tecnico'!C85+Biblioteca!C86+Scuola!C86+Tributi!C85+'Servizi Demografici'!C85+'Edilizia Urbanistica'!C84</f>
        <v>0</v>
      </c>
      <c r="D74" s="88">
        <f>C74/W74</f>
        <v>0</v>
      </c>
      <c r="E74" s="102">
        <f>'Servizio Tecnico'!E85+Biblioteca!E86+Scuola!E86+Tributi!E85+'Servizi Demografici'!E85+'Edilizia Urbanistica'!E84</f>
        <v>0</v>
      </c>
      <c r="F74" s="110">
        <f>E74/Y74</f>
        <v>0</v>
      </c>
      <c r="G74" s="105">
        <f>'Servizio Tecnico'!G85+Biblioteca!G86+Scuola!G86+Tributi!G85+'Servizi Demografici'!G85+'Edilizia Urbanistica'!G84</f>
        <v>3</v>
      </c>
      <c r="H74" s="88">
        <f>G74/$W$72</f>
        <v>0.01818181818181818</v>
      </c>
      <c r="I74" s="102">
        <f>'Servizio Tecnico'!I85+Biblioteca!I86+Scuola!I86+Tributi!I85+'Servizi Demografici'!I85+'Edilizia Urbanistica'!I84</f>
        <v>2</v>
      </c>
      <c r="J74" s="89">
        <f>I74/$W$72</f>
        <v>0.012121212121212121</v>
      </c>
      <c r="K74" s="112">
        <f>'Servizi Demografici'!K85+Tributi!K85+Scuola!K86+Biblioteca!K86+'Servizio Tecnico'!K85+'Edilizia Urbanistica'!K84</f>
        <v>19</v>
      </c>
      <c r="L74" s="88">
        <f>K74/$W$72</f>
        <v>0.11515151515151516</v>
      </c>
      <c r="M74" s="102">
        <f>'Servizi Demografici'!M85+Tributi!M85+Scuola!M86+Biblioteca!M86+'Servizio Tecnico'!M85+'Edilizia Urbanistica'!M84+Cultura!M86</f>
        <v>24</v>
      </c>
      <c r="N74" s="110">
        <f>M74/$W$72</f>
        <v>0.14545454545454545</v>
      </c>
      <c r="O74" s="112">
        <f>'Servizi Demografici'!O85+Tributi!O85+Scuola!O86+Biblioteca!O86+'Servizio Tecnico'!O85+'Edilizia Urbanistica'!O84</f>
        <v>141</v>
      </c>
      <c r="P74" s="88">
        <f>O74/$W$72</f>
        <v>0.8545454545454545</v>
      </c>
      <c r="Q74" s="102">
        <f>'Servizi Demografici'!Q85+Tributi!Q85+Scuola!Q86+Biblioteca!Q86+'Servizio Tecnico'!Q85+'Edilizia Urbanistica'!Q84+Cultura!Q86</f>
        <v>98</v>
      </c>
      <c r="R74" s="110">
        <f>Q74/$W$72</f>
        <v>0.593939393939394</v>
      </c>
      <c r="S74" s="112">
        <f>'Servizio Tecnico'!S85+Biblioteca!S86+Scuola!S86+Tributi!S85+'Servizi Demografici'!S85+'Edilizia Urbanistica'!S84</f>
        <v>2</v>
      </c>
      <c r="T74" s="88">
        <f>S74/$W$72</f>
        <v>0.012121212121212121</v>
      </c>
      <c r="U74" s="102">
        <f>'Servizio Tecnico'!U85+Biblioteca!U86+Scuola!U86+Tributi!U85+'Servizi Demografici'!U85+'Edilizia Urbanistica'!U84+Cultura!U86</f>
        <v>42</v>
      </c>
      <c r="V74" s="110">
        <f>U74/$W$72</f>
        <v>0.2545454545454545</v>
      </c>
      <c r="W74" s="104">
        <f>O74+K74+G74+C74+S74</f>
        <v>165</v>
      </c>
      <c r="X74" s="117">
        <f>D74+H74+L74+P74+T74</f>
        <v>0.9999999999999999</v>
      </c>
      <c r="Y74" s="78">
        <f>Q74+M74+I74+E74+U74</f>
        <v>166</v>
      </c>
      <c r="Z74" s="46">
        <f>F74+J74+N74+R74+V74</f>
        <v>1.006060606060606</v>
      </c>
      <c r="AA74" s="13"/>
      <c r="AB74" s="13"/>
      <c r="AC74" s="13"/>
      <c r="AD74" s="12"/>
    </row>
    <row r="75" spans="2:14" s="7" customFormat="1" ht="15" customHeight="1" thickBot="1">
      <c r="B75" s="11"/>
      <c r="D75" s="9"/>
      <c r="F75" s="9"/>
      <c r="H75" s="9"/>
      <c r="J75" s="31"/>
      <c r="K75" s="66"/>
      <c r="L75" s="31"/>
      <c r="M75" s="72"/>
      <c r="N75" s="41"/>
    </row>
    <row r="76" spans="2:26" s="7" customFormat="1" ht="21" customHeight="1">
      <c r="B76" s="163" t="s">
        <v>23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5"/>
    </row>
    <row r="77" spans="2:26" s="7" customFormat="1" ht="21" customHeight="1" thickBot="1">
      <c r="B77" s="166" t="s">
        <v>30</v>
      </c>
      <c r="C77" s="167"/>
      <c r="D77" s="167"/>
      <c r="E77" s="167"/>
      <c r="F77" s="167"/>
      <c r="G77" s="168"/>
      <c r="H77" s="168"/>
      <c r="I77" s="168"/>
      <c r="J77" s="168"/>
      <c r="K77" s="167"/>
      <c r="L77" s="167"/>
      <c r="M77" s="167"/>
      <c r="N77" s="167"/>
      <c r="O77" s="168"/>
      <c r="P77" s="168"/>
      <c r="Q77" s="168"/>
      <c r="R77" s="168"/>
      <c r="S77" s="167"/>
      <c r="T77" s="167"/>
      <c r="U77" s="167"/>
      <c r="V77" s="167"/>
      <c r="W77" s="168"/>
      <c r="X77" s="168"/>
      <c r="Y77" s="168"/>
      <c r="Z77" s="169"/>
    </row>
    <row r="78" spans="2:26" s="7" customFormat="1" ht="21" customHeight="1" thickBot="1">
      <c r="B78" s="170"/>
      <c r="C78" s="158" t="s">
        <v>14</v>
      </c>
      <c r="D78" s="159"/>
      <c r="E78" s="159"/>
      <c r="F78" s="160"/>
      <c r="G78" s="159" t="s">
        <v>15</v>
      </c>
      <c r="H78" s="159"/>
      <c r="I78" s="159"/>
      <c r="J78" s="159"/>
      <c r="K78" s="158" t="s">
        <v>16</v>
      </c>
      <c r="L78" s="159"/>
      <c r="M78" s="159"/>
      <c r="N78" s="160"/>
      <c r="O78" s="159" t="s">
        <v>17</v>
      </c>
      <c r="P78" s="159"/>
      <c r="Q78" s="159"/>
      <c r="R78" s="159"/>
      <c r="S78" s="158" t="s">
        <v>57</v>
      </c>
      <c r="T78" s="159"/>
      <c r="U78" s="159"/>
      <c r="V78" s="160"/>
      <c r="W78" s="161" t="s">
        <v>4</v>
      </c>
      <c r="X78" s="161"/>
      <c r="Y78" s="161"/>
      <c r="Z78" s="162"/>
    </row>
    <row r="79" spans="2:26" s="7" customFormat="1" ht="21" customHeight="1" thickBot="1">
      <c r="B79" s="171"/>
      <c r="C79" s="156" t="s">
        <v>115</v>
      </c>
      <c r="D79" s="157"/>
      <c r="E79" s="154" t="s">
        <v>118</v>
      </c>
      <c r="F79" s="155"/>
      <c r="G79" s="156" t="s">
        <v>115</v>
      </c>
      <c r="H79" s="157"/>
      <c r="I79" s="154" t="s">
        <v>118</v>
      </c>
      <c r="J79" s="155"/>
      <c r="K79" s="156" t="s">
        <v>115</v>
      </c>
      <c r="L79" s="157"/>
      <c r="M79" s="154" t="s">
        <v>118</v>
      </c>
      <c r="N79" s="155"/>
      <c r="O79" s="156" t="s">
        <v>115</v>
      </c>
      <c r="P79" s="157"/>
      <c r="Q79" s="154" t="s">
        <v>118</v>
      </c>
      <c r="R79" s="155"/>
      <c r="S79" s="156" t="s">
        <v>115</v>
      </c>
      <c r="T79" s="157"/>
      <c r="U79" s="154" t="s">
        <v>118</v>
      </c>
      <c r="V79" s="155"/>
      <c r="W79" s="156" t="s">
        <v>115</v>
      </c>
      <c r="X79" s="157"/>
      <c r="Y79" s="154" t="s">
        <v>118</v>
      </c>
      <c r="Z79" s="155"/>
    </row>
    <row r="80" spans="2:26" s="7" customFormat="1" ht="28.5" customHeight="1" thickBot="1">
      <c r="B80" s="103" t="s">
        <v>24</v>
      </c>
      <c r="C80" s="113">
        <f>'Servizi Demografici'!C91+Tributi!C91+Scuola!C92+Biblioteca!C92+'Servizio Tecnico'!C91+'Edilizia Urbanistica'!C90</f>
        <v>0</v>
      </c>
      <c r="D80" s="61">
        <f>C80/W80</f>
        <v>0</v>
      </c>
      <c r="E80" s="60">
        <f>'Servizi Demografici'!E91+Tributi!E91+Scuola!E92+Biblioteca!E92+'Servizio Tecnico'!E91+'Edilizia Urbanistica'!E90</f>
        <v>0</v>
      </c>
      <c r="F80" s="114">
        <f>E80/Y80</f>
        <v>0</v>
      </c>
      <c r="G80" s="106">
        <f>'Servizio Tecnico'!G91+Biblioteca!G92+Scuola!G92+Tributi!G91+'Servizi Demografici'!G91+'Edilizia Urbanistica'!G90</f>
        <v>5</v>
      </c>
      <c r="H80" s="61">
        <f>G80/W80</f>
        <v>0.030303030303030304</v>
      </c>
      <c r="I80" s="60">
        <f>'Servizio Tecnico'!I91+Biblioteca!I92+Scuola!I92+Tributi!I91+'Servizi Demografici'!I91+'Edilizia Urbanistica'!I90</f>
        <v>3</v>
      </c>
      <c r="J80" s="42">
        <f>I80/Y80</f>
        <v>0.018072289156626505</v>
      </c>
      <c r="K80" s="113">
        <f>'Servizio Tecnico'!K91+Biblioteca!K92+Scuola!K92+Tributi!K91+'Servizi Demografici'!K91+'Edilizia Urbanistica'!K90</f>
        <v>26</v>
      </c>
      <c r="L80" s="61">
        <f>K80/W80</f>
        <v>0.15757575757575756</v>
      </c>
      <c r="M80" s="60">
        <f>'Servizio Tecnico'!M91+Biblioteca!M92+Scuola!M92+Tributi!M91+'Servizi Demografici'!M91+'Edilizia Urbanistica'!M90+Cultura!M92</f>
        <v>39</v>
      </c>
      <c r="N80" s="114">
        <f>M80/Y80</f>
        <v>0.23493975903614459</v>
      </c>
      <c r="O80" s="106">
        <f>'Servizio Tecnico'!O91+Biblioteca!O92+Scuola!O92+Tributi!O91+'Servizi Demografici'!O91+'Edilizia Urbanistica'!O90</f>
        <v>131</v>
      </c>
      <c r="P80" s="61">
        <f>O80/W80</f>
        <v>0.793939393939394</v>
      </c>
      <c r="Q80" s="60">
        <f>'Servizio Tecnico'!Q91+Biblioteca!Q92+Scuola!Q92+Tributi!Q91+'Servizi Demografici'!Q91+'Edilizia Urbanistica'!Q90+Cultura!Q92</f>
        <v>121</v>
      </c>
      <c r="R80" s="42">
        <f>Q80/Y80</f>
        <v>0.7289156626506024</v>
      </c>
      <c r="S80" s="115">
        <f>'Servizio Tecnico'!S91+Biblioteca!S92+Scuola!S92+Tributi!S91+'Servizi Demografici'!S91+'Edilizia Urbanistica'!S90</f>
        <v>3</v>
      </c>
      <c r="T80" s="42">
        <f>S80/W80</f>
        <v>0.01818181818181818</v>
      </c>
      <c r="U80" s="122">
        <f>'Servizio Tecnico'!U91+Biblioteca!U92+Scuola!U92+Tributi!U91+'Servizi Demografici'!U91+'Edilizia Urbanistica'!U90</f>
        <v>3</v>
      </c>
      <c r="V80" s="114">
        <f>U80/Y80</f>
        <v>0.018072289156626505</v>
      </c>
      <c r="W80" s="116">
        <f>C80+G80+K80+O80+S80</f>
        <v>165</v>
      </c>
      <c r="X80" s="118">
        <f>D80+H80+L80+P80+T80</f>
        <v>1</v>
      </c>
      <c r="Y80" s="123">
        <f>E80+I80+M80+Q80+U80</f>
        <v>166</v>
      </c>
      <c r="Z80" s="44">
        <f>F80+J80+N80+R80+V80</f>
        <v>1</v>
      </c>
    </row>
    <row r="81" spans="2:14" s="7" customFormat="1" ht="15" customHeight="1">
      <c r="B81" s="11"/>
      <c r="D81" s="9"/>
      <c r="F81" s="9"/>
      <c r="H81" s="9"/>
      <c r="J81" s="31"/>
      <c r="K81" s="66"/>
      <c r="L81" s="31"/>
      <c r="M81" s="40"/>
      <c r="N81" s="41"/>
    </row>
    <row r="82" spans="2:14" s="7" customFormat="1" ht="15" customHeight="1">
      <c r="B82" s="11"/>
      <c r="D82" s="9"/>
      <c r="F82" s="9"/>
      <c r="H82" s="9"/>
      <c r="J82" s="31"/>
      <c r="K82" s="66"/>
      <c r="L82" s="31"/>
      <c r="M82" s="40"/>
      <c r="N82" s="41"/>
    </row>
    <row r="83" spans="2:14" s="7" customFormat="1" ht="15" customHeight="1">
      <c r="B83" s="11"/>
      <c r="D83" s="9"/>
      <c r="F83" s="9"/>
      <c r="H83" s="9"/>
      <c r="J83" s="31"/>
      <c r="K83" s="66"/>
      <c r="L83" s="31"/>
      <c r="M83" s="40"/>
      <c r="N83" s="41"/>
    </row>
    <row r="84" spans="2:14" s="7" customFormat="1" ht="15" customHeight="1">
      <c r="B84" s="11"/>
      <c r="D84" s="9"/>
      <c r="F84" s="9"/>
      <c r="H84" s="9"/>
      <c r="J84" s="31"/>
      <c r="K84" s="66"/>
      <c r="L84" s="31"/>
      <c r="M84" s="40"/>
      <c r="N84" s="41"/>
    </row>
    <row r="85" spans="2:14" s="7" customFormat="1" ht="15" customHeight="1">
      <c r="B85" s="11"/>
      <c r="D85" s="9"/>
      <c r="F85" s="9"/>
      <c r="H85" s="9"/>
      <c r="J85" s="31"/>
      <c r="K85" s="66"/>
      <c r="L85" s="31"/>
      <c r="M85" s="40"/>
      <c r="N85" s="41"/>
    </row>
    <row r="86" spans="2:14" s="7" customFormat="1" ht="15" customHeight="1">
      <c r="B86" s="11"/>
      <c r="D86" s="9"/>
      <c r="F86" s="9"/>
      <c r="H86" s="9"/>
      <c r="J86" s="31"/>
      <c r="K86" s="66"/>
      <c r="L86" s="31"/>
      <c r="M86" s="40"/>
      <c r="N86" s="41"/>
    </row>
    <row r="87" spans="2:14" s="7" customFormat="1" ht="15" customHeight="1">
      <c r="B87" s="11"/>
      <c r="D87" s="9"/>
      <c r="F87" s="9"/>
      <c r="H87" s="9"/>
      <c r="J87" s="31"/>
      <c r="K87" s="66"/>
      <c r="L87" s="31"/>
      <c r="M87" s="40"/>
      <c r="N87" s="41"/>
    </row>
    <row r="88" spans="2:14" s="7" customFormat="1" ht="15" customHeight="1">
      <c r="B88" s="11"/>
      <c r="D88" s="9"/>
      <c r="F88" s="9"/>
      <c r="H88" s="9"/>
      <c r="J88" s="31"/>
      <c r="K88" s="66"/>
      <c r="L88" s="31"/>
      <c r="M88" s="40"/>
      <c r="N88" s="41"/>
    </row>
    <row r="89" spans="2:14" s="7" customFormat="1" ht="15" customHeight="1">
      <c r="B89" s="11"/>
      <c r="D89" s="9"/>
      <c r="F89" s="9"/>
      <c r="H89" s="9"/>
      <c r="J89" s="31"/>
      <c r="K89" s="66"/>
      <c r="L89" s="31"/>
      <c r="M89" s="40"/>
      <c r="N89" s="41"/>
    </row>
    <row r="90" spans="2:14" s="7" customFormat="1" ht="15" customHeight="1">
      <c r="B90" s="11"/>
      <c r="D90" s="9"/>
      <c r="F90" s="9"/>
      <c r="H90" s="9"/>
      <c r="J90" s="31"/>
      <c r="K90" s="66"/>
      <c r="L90" s="31"/>
      <c r="M90" s="40"/>
      <c r="N90" s="41"/>
    </row>
    <row r="91" spans="2:14" s="7" customFormat="1" ht="15" customHeight="1">
      <c r="B91" s="11"/>
      <c r="D91" s="9"/>
      <c r="F91" s="9"/>
      <c r="H91" s="9"/>
      <c r="J91" s="31"/>
      <c r="K91" s="66"/>
      <c r="L91" s="31"/>
      <c r="M91" s="40"/>
      <c r="N91" s="41"/>
    </row>
    <row r="92" spans="2:14" s="7" customFormat="1" ht="15" customHeight="1">
      <c r="B92" s="11"/>
      <c r="D92" s="9"/>
      <c r="F92" s="9"/>
      <c r="H92" s="9"/>
      <c r="J92" s="31"/>
      <c r="K92" s="66"/>
      <c r="L92" s="31"/>
      <c r="M92" s="40"/>
      <c r="N92" s="41"/>
    </row>
    <row r="93" spans="2:14" s="7" customFormat="1" ht="15" customHeight="1">
      <c r="B93" s="11"/>
      <c r="D93" s="9"/>
      <c r="F93" s="9"/>
      <c r="H93" s="9"/>
      <c r="J93" s="31"/>
      <c r="K93" s="66"/>
      <c r="L93" s="31"/>
      <c r="M93" s="40"/>
      <c r="N93" s="41"/>
    </row>
    <row r="94" spans="2:14" s="7" customFormat="1" ht="15" customHeight="1">
      <c r="B94" s="11"/>
      <c r="D94" s="9"/>
      <c r="F94" s="9"/>
      <c r="H94" s="9"/>
      <c r="J94" s="31"/>
      <c r="K94" s="66"/>
      <c r="L94" s="31"/>
      <c r="M94" s="40"/>
      <c r="N94" s="41"/>
    </row>
    <row r="95" spans="2:14" s="7" customFormat="1" ht="15" customHeight="1">
      <c r="B95" s="11"/>
      <c r="D95" s="9"/>
      <c r="F95" s="9"/>
      <c r="H95" s="9"/>
      <c r="J95" s="31"/>
      <c r="K95" s="66"/>
      <c r="L95" s="31"/>
      <c r="M95" s="40"/>
      <c r="N95" s="41"/>
    </row>
    <row r="96" spans="2:14" s="7" customFormat="1" ht="15" customHeight="1">
      <c r="B96" s="11"/>
      <c r="D96" s="9"/>
      <c r="F96" s="9"/>
      <c r="H96" s="9"/>
      <c r="J96" s="31"/>
      <c r="K96" s="66"/>
      <c r="L96" s="31"/>
      <c r="M96" s="40"/>
      <c r="N96" s="41"/>
    </row>
    <row r="97" spans="2:14" s="7" customFormat="1" ht="15" customHeight="1">
      <c r="B97" s="11"/>
      <c r="D97" s="9"/>
      <c r="F97" s="9"/>
      <c r="H97" s="9"/>
      <c r="J97" s="31"/>
      <c r="K97" s="66"/>
      <c r="L97" s="31"/>
      <c r="M97" s="40"/>
      <c r="N97" s="41"/>
    </row>
    <row r="98" spans="2:14" s="7" customFormat="1" ht="15" customHeight="1">
      <c r="B98" s="11"/>
      <c r="D98" s="9"/>
      <c r="F98" s="9"/>
      <c r="H98" s="9"/>
      <c r="J98" s="31"/>
      <c r="K98" s="66"/>
      <c r="L98" s="31"/>
      <c r="M98" s="40"/>
      <c r="N98" s="41"/>
    </row>
    <row r="99" spans="2:14" s="7" customFormat="1" ht="15" customHeight="1">
      <c r="B99" s="11"/>
      <c r="D99" s="9"/>
      <c r="F99" s="9"/>
      <c r="H99" s="9"/>
      <c r="J99" s="31"/>
      <c r="K99" s="66"/>
      <c r="L99" s="31"/>
      <c r="M99" s="40"/>
      <c r="N99" s="41"/>
    </row>
    <row r="100" spans="2:14" s="7" customFormat="1" ht="15" customHeight="1">
      <c r="B100" s="11"/>
      <c r="D100" s="9"/>
      <c r="F100" s="9"/>
      <c r="H100" s="9"/>
      <c r="J100" s="31"/>
      <c r="K100" s="66"/>
      <c r="L100" s="31"/>
      <c r="M100" s="40"/>
      <c r="N100" s="41"/>
    </row>
    <row r="101" spans="2:14" s="7" customFormat="1" ht="15" customHeight="1">
      <c r="B101" s="11"/>
      <c r="D101" s="9"/>
      <c r="F101" s="9"/>
      <c r="H101" s="9"/>
      <c r="J101" s="31"/>
      <c r="K101" s="66"/>
      <c r="L101" s="31"/>
      <c r="M101" s="40"/>
      <c r="N101" s="41"/>
    </row>
    <row r="102" spans="2:14" s="7" customFormat="1" ht="15" customHeight="1">
      <c r="B102" s="11"/>
      <c r="D102" s="9"/>
      <c r="F102" s="9"/>
      <c r="H102" s="9"/>
      <c r="J102" s="31"/>
      <c r="K102" s="66"/>
      <c r="L102" s="31"/>
      <c r="M102" s="40"/>
      <c r="N102" s="41"/>
    </row>
    <row r="103" spans="2:14" s="7" customFormat="1" ht="15" customHeight="1">
      <c r="B103" s="11"/>
      <c r="D103" s="9"/>
      <c r="F103" s="9"/>
      <c r="H103" s="9"/>
      <c r="J103" s="31"/>
      <c r="K103" s="66"/>
      <c r="L103" s="31"/>
      <c r="M103" s="40"/>
      <c r="N103" s="41"/>
    </row>
    <row r="104" spans="2:14" s="7" customFormat="1" ht="15" customHeight="1">
      <c r="B104" s="11"/>
      <c r="D104" s="9"/>
      <c r="F104" s="9"/>
      <c r="H104" s="9"/>
      <c r="J104" s="31"/>
      <c r="K104" s="66"/>
      <c r="L104" s="31"/>
      <c r="M104" s="40"/>
      <c r="N104" s="41"/>
    </row>
    <row r="105" spans="2:14" s="7" customFormat="1" ht="15" customHeight="1">
      <c r="B105" s="11"/>
      <c r="D105" s="9"/>
      <c r="F105" s="9"/>
      <c r="H105" s="9"/>
      <c r="J105" s="31"/>
      <c r="K105" s="66"/>
      <c r="L105" s="31"/>
      <c r="M105" s="40"/>
      <c r="N105" s="41"/>
    </row>
    <row r="106" spans="2:14" s="7" customFormat="1" ht="15" customHeight="1">
      <c r="B106" s="11"/>
      <c r="D106" s="9"/>
      <c r="F106" s="9"/>
      <c r="H106" s="9"/>
      <c r="J106" s="31"/>
      <c r="K106" s="66"/>
      <c r="L106" s="31"/>
      <c r="M106" s="40"/>
      <c r="N106" s="41"/>
    </row>
    <row r="107" spans="2:14" s="7" customFormat="1" ht="15" customHeight="1">
      <c r="B107" s="11"/>
      <c r="D107" s="9"/>
      <c r="F107" s="9"/>
      <c r="H107" s="9"/>
      <c r="J107" s="31"/>
      <c r="K107" s="66"/>
      <c r="L107" s="31"/>
      <c r="M107" s="40"/>
      <c r="N107" s="41"/>
    </row>
    <row r="108" spans="2:14" s="7" customFormat="1" ht="15" customHeight="1">
      <c r="B108" s="11"/>
      <c r="D108" s="9"/>
      <c r="F108" s="9"/>
      <c r="H108" s="9"/>
      <c r="J108" s="31"/>
      <c r="K108" s="66"/>
      <c r="L108" s="31"/>
      <c r="M108" s="40"/>
      <c r="N108" s="41"/>
    </row>
    <row r="109" spans="2:14" s="7" customFormat="1" ht="15" customHeight="1">
      <c r="B109" s="11"/>
      <c r="D109" s="9"/>
      <c r="F109" s="9"/>
      <c r="H109" s="9"/>
      <c r="J109" s="31"/>
      <c r="K109" s="66"/>
      <c r="L109" s="31"/>
      <c r="M109" s="40"/>
      <c r="N109" s="41"/>
    </row>
    <row r="110" spans="2:14" s="7" customFormat="1" ht="15" customHeight="1">
      <c r="B110" s="11"/>
      <c r="D110" s="9"/>
      <c r="F110" s="9"/>
      <c r="H110" s="9"/>
      <c r="J110" s="31"/>
      <c r="K110" s="66"/>
      <c r="L110" s="31"/>
      <c r="M110" s="40"/>
      <c r="N110" s="41"/>
    </row>
    <row r="111" spans="2:14" s="7" customFormat="1" ht="15" customHeight="1">
      <c r="B111" s="11"/>
      <c r="D111" s="9"/>
      <c r="F111" s="9"/>
      <c r="H111" s="9"/>
      <c r="J111" s="31"/>
      <c r="K111" s="66"/>
      <c r="L111" s="31"/>
      <c r="M111" s="40"/>
      <c r="N111" s="41"/>
    </row>
    <row r="112" spans="2:14" s="7" customFormat="1" ht="15" customHeight="1">
      <c r="B112" s="11"/>
      <c r="D112" s="9"/>
      <c r="F112" s="9"/>
      <c r="H112" s="9"/>
      <c r="J112" s="31"/>
      <c r="K112" s="66"/>
      <c r="L112" s="31"/>
      <c r="M112" s="40"/>
      <c r="N112" s="41"/>
    </row>
    <row r="113" spans="2:14" s="7" customFormat="1" ht="15" customHeight="1">
      <c r="B113" s="11"/>
      <c r="D113" s="9"/>
      <c r="F113" s="9"/>
      <c r="H113" s="9"/>
      <c r="J113" s="31"/>
      <c r="K113" s="66"/>
      <c r="L113" s="31"/>
      <c r="M113" s="40"/>
      <c r="N113" s="41"/>
    </row>
    <row r="114" spans="2:14" s="7" customFormat="1" ht="15" customHeight="1">
      <c r="B114" s="11"/>
      <c r="D114" s="9"/>
      <c r="F114" s="9"/>
      <c r="H114" s="9"/>
      <c r="J114" s="31"/>
      <c r="K114" s="66"/>
      <c r="L114" s="31"/>
      <c r="M114" s="40"/>
      <c r="N114" s="41"/>
    </row>
    <row r="115" spans="2:14" s="7" customFormat="1" ht="15" customHeight="1">
      <c r="B115" s="11"/>
      <c r="D115" s="9"/>
      <c r="F115" s="9"/>
      <c r="H115" s="9"/>
      <c r="J115" s="31"/>
      <c r="K115" s="66"/>
      <c r="L115" s="31"/>
      <c r="M115" s="40"/>
      <c r="N115" s="41"/>
    </row>
    <row r="116" spans="2:14" s="7" customFormat="1" ht="15" customHeight="1">
      <c r="B116" s="11"/>
      <c r="D116" s="9"/>
      <c r="F116" s="9"/>
      <c r="H116" s="9"/>
      <c r="J116" s="31"/>
      <c r="K116" s="66"/>
      <c r="L116" s="31"/>
      <c r="M116" s="40"/>
      <c r="N116" s="41"/>
    </row>
    <row r="117" spans="2:14" s="7" customFormat="1" ht="15" customHeight="1">
      <c r="B117" s="11"/>
      <c r="D117" s="9"/>
      <c r="F117" s="9"/>
      <c r="H117" s="9"/>
      <c r="J117" s="31"/>
      <c r="K117" s="66"/>
      <c r="L117" s="31"/>
      <c r="M117" s="40"/>
      <c r="N117" s="41"/>
    </row>
    <row r="118" spans="2:14" s="7" customFormat="1" ht="15" customHeight="1">
      <c r="B118" s="11"/>
      <c r="D118" s="9"/>
      <c r="F118" s="9"/>
      <c r="H118" s="9"/>
      <c r="J118" s="31"/>
      <c r="K118" s="66"/>
      <c r="L118" s="31"/>
      <c r="M118" s="40"/>
      <c r="N118" s="41"/>
    </row>
    <row r="119" spans="2:14" s="7" customFormat="1" ht="15" customHeight="1">
      <c r="B119" s="11"/>
      <c r="D119" s="9"/>
      <c r="F119" s="9"/>
      <c r="H119" s="9"/>
      <c r="J119" s="31"/>
      <c r="K119" s="66"/>
      <c r="L119" s="31"/>
      <c r="M119" s="40"/>
      <c r="N119" s="41"/>
    </row>
    <row r="120" spans="2:14" s="7" customFormat="1" ht="15" customHeight="1">
      <c r="B120" s="11"/>
      <c r="D120" s="9"/>
      <c r="F120" s="9"/>
      <c r="H120" s="9"/>
      <c r="J120" s="31"/>
      <c r="K120" s="66"/>
      <c r="L120" s="31"/>
      <c r="M120" s="40"/>
      <c r="N120" s="41"/>
    </row>
    <row r="121" spans="2:14" s="7" customFormat="1" ht="15" customHeight="1">
      <c r="B121" s="11"/>
      <c r="D121" s="9"/>
      <c r="F121" s="9"/>
      <c r="H121" s="9"/>
      <c r="J121" s="31"/>
      <c r="K121" s="66"/>
      <c r="L121" s="31"/>
      <c r="M121" s="40"/>
      <c r="N121" s="41"/>
    </row>
    <row r="122" spans="2:14" s="7" customFormat="1" ht="15" customHeight="1">
      <c r="B122" s="11"/>
      <c r="D122" s="9"/>
      <c r="F122" s="9"/>
      <c r="H122" s="9"/>
      <c r="J122" s="31"/>
      <c r="K122" s="66"/>
      <c r="L122" s="31"/>
      <c r="M122" s="40"/>
      <c r="N122" s="41"/>
    </row>
    <row r="123" spans="2:14" s="7" customFormat="1" ht="15" customHeight="1">
      <c r="B123" s="11"/>
      <c r="D123" s="9"/>
      <c r="F123" s="9"/>
      <c r="H123" s="9"/>
      <c r="J123" s="31"/>
      <c r="K123" s="66"/>
      <c r="L123" s="31"/>
      <c r="M123" s="40"/>
      <c r="N123" s="41"/>
    </row>
    <row r="124" spans="2:14" s="7" customFormat="1" ht="15" customHeight="1">
      <c r="B124" s="11"/>
      <c r="D124" s="9"/>
      <c r="F124" s="9"/>
      <c r="H124" s="9"/>
      <c r="J124" s="31"/>
      <c r="K124" s="66"/>
      <c r="L124" s="31"/>
      <c r="M124" s="40"/>
      <c r="N124" s="41"/>
    </row>
    <row r="125" spans="2:14" s="7" customFormat="1" ht="15" customHeight="1">
      <c r="B125" s="11"/>
      <c r="D125" s="9"/>
      <c r="F125" s="9"/>
      <c r="H125" s="9"/>
      <c r="J125" s="31"/>
      <c r="K125" s="66"/>
      <c r="L125" s="31"/>
      <c r="M125" s="40"/>
      <c r="N125" s="41"/>
    </row>
    <row r="126" spans="2:14" s="7" customFormat="1" ht="15" customHeight="1">
      <c r="B126" s="11"/>
      <c r="D126" s="9"/>
      <c r="F126" s="9"/>
      <c r="H126" s="9"/>
      <c r="J126" s="31"/>
      <c r="K126" s="66"/>
      <c r="L126" s="31"/>
      <c r="M126" s="40"/>
      <c r="N126" s="41"/>
    </row>
    <row r="127" spans="2:14" s="7" customFormat="1" ht="15" customHeight="1">
      <c r="B127" s="11"/>
      <c r="D127" s="9"/>
      <c r="F127" s="9"/>
      <c r="H127" s="9"/>
      <c r="J127" s="31"/>
      <c r="K127" s="66"/>
      <c r="L127" s="31"/>
      <c r="M127" s="40"/>
      <c r="N127" s="41"/>
    </row>
    <row r="128" spans="2:14" s="7" customFormat="1" ht="15" customHeight="1">
      <c r="B128" s="11"/>
      <c r="D128" s="9"/>
      <c r="F128" s="9"/>
      <c r="H128" s="9"/>
      <c r="J128" s="31"/>
      <c r="K128" s="66"/>
      <c r="L128" s="31"/>
      <c r="M128" s="40"/>
      <c r="N128" s="41"/>
    </row>
    <row r="129" spans="2:14" s="7" customFormat="1" ht="15" customHeight="1">
      <c r="B129" s="11"/>
      <c r="D129" s="9"/>
      <c r="F129" s="9"/>
      <c r="H129" s="9"/>
      <c r="J129" s="31"/>
      <c r="K129" s="66"/>
      <c r="L129" s="31"/>
      <c r="M129" s="40"/>
      <c r="N129" s="41"/>
    </row>
    <row r="130" spans="2:14" s="7" customFormat="1" ht="15" customHeight="1">
      <c r="B130" s="11"/>
      <c r="D130" s="9"/>
      <c r="F130" s="9"/>
      <c r="H130" s="9"/>
      <c r="J130" s="31"/>
      <c r="K130" s="66"/>
      <c r="L130" s="31"/>
      <c r="M130" s="40"/>
      <c r="N130" s="41"/>
    </row>
    <row r="131" spans="2:14" s="7" customFormat="1" ht="15" customHeight="1">
      <c r="B131" s="11"/>
      <c r="D131" s="9"/>
      <c r="F131" s="9"/>
      <c r="H131" s="9"/>
      <c r="J131" s="31"/>
      <c r="K131" s="66"/>
      <c r="L131" s="31"/>
      <c r="M131" s="40"/>
      <c r="N131" s="41"/>
    </row>
    <row r="132" spans="2:14" s="7" customFormat="1" ht="15" customHeight="1">
      <c r="B132" s="11"/>
      <c r="D132" s="9"/>
      <c r="F132" s="9"/>
      <c r="H132" s="9"/>
      <c r="J132" s="31"/>
      <c r="K132" s="66"/>
      <c r="L132" s="31"/>
      <c r="M132" s="40"/>
      <c r="N132" s="41"/>
    </row>
    <row r="133" spans="2:14" s="7" customFormat="1" ht="15" customHeight="1">
      <c r="B133" s="11"/>
      <c r="D133" s="9"/>
      <c r="F133" s="9"/>
      <c r="H133" s="9"/>
      <c r="J133" s="31"/>
      <c r="K133" s="66"/>
      <c r="L133" s="31"/>
      <c r="M133" s="40"/>
      <c r="N133" s="41"/>
    </row>
    <row r="134" spans="2:14" s="7" customFormat="1" ht="15" customHeight="1">
      <c r="B134" s="11"/>
      <c r="D134" s="9"/>
      <c r="F134" s="9"/>
      <c r="H134" s="9"/>
      <c r="J134" s="31"/>
      <c r="K134" s="66"/>
      <c r="L134" s="31"/>
      <c r="M134" s="40"/>
      <c r="N134" s="41"/>
    </row>
    <row r="135" spans="2:14" s="7" customFormat="1" ht="15" customHeight="1">
      <c r="B135" s="11"/>
      <c r="D135" s="9"/>
      <c r="F135" s="9"/>
      <c r="H135" s="9"/>
      <c r="J135" s="31"/>
      <c r="K135" s="66"/>
      <c r="L135" s="31"/>
      <c r="M135" s="40"/>
      <c r="N135" s="41"/>
    </row>
    <row r="136" spans="2:14" s="7" customFormat="1" ht="15" customHeight="1">
      <c r="B136" s="11"/>
      <c r="D136" s="9"/>
      <c r="F136" s="9"/>
      <c r="H136" s="9"/>
      <c r="J136" s="31"/>
      <c r="K136" s="66"/>
      <c r="L136" s="31"/>
      <c r="M136" s="40"/>
      <c r="N136" s="41"/>
    </row>
    <row r="137" spans="2:14" s="7" customFormat="1" ht="15" customHeight="1">
      <c r="B137" s="11"/>
      <c r="D137" s="9"/>
      <c r="F137" s="9"/>
      <c r="H137" s="9"/>
      <c r="J137" s="31"/>
      <c r="K137" s="66"/>
      <c r="L137" s="31"/>
      <c r="M137" s="40"/>
      <c r="N137" s="41"/>
    </row>
    <row r="138" spans="2:14" s="7" customFormat="1" ht="15" customHeight="1">
      <c r="B138" s="11"/>
      <c r="D138" s="9"/>
      <c r="F138" s="9"/>
      <c r="H138" s="9"/>
      <c r="J138" s="31"/>
      <c r="K138" s="66"/>
      <c r="L138" s="31"/>
      <c r="M138" s="40"/>
      <c r="N138" s="41"/>
    </row>
    <row r="139" spans="2:14" s="7" customFormat="1" ht="15" customHeight="1">
      <c r="B139" s="11"/>
      <c r="D139" s="9"/>
      <c r="F139" s="9"/>
      <c r="H139" s="9"/>
      <c r="J139" s="31"/>
      <c r="K139" s="66"/>
      <c r="L139" s="31"/>
      <c r="M139" s="40"/>
      <c r="N139" s="41"/>
    </row>
    <row r="140" spans="2:14" s="7" customFormat="1" ht="15" customHeight="1">
      <c r="B140" s="11"/>
      <c r="D140" s="9"/>
      <c r="F140" s="9"/>
      <c r="H140" s="9"/>
      <c r="J140" s="31"/>
      <c r="K140" s="66"/>
      <c r="L140" s="31"/>
      <c r="M140" s="40"/>
      <c r="N140" s="41"/>
    </row>
    <row r="141" spans="2:14" s="7" customFormat="1" ht="15" customHeight="1">
      <c r="B141" s="11"/>
      <c r="D141" s="9"/>
      <c r="F141" s="9"/>
      <c r="H141" s="9"/>
      <c r="J141" s="31"/>
      <c r="K141" s="66"/>
      <c r="L141" s="31"/>
      <c r="M141" s="40"/>
      <c r="N141" s="41"/>
    </row>
    <row r="142" spans="2:14" s="7" customFormat="1" ht="15" customHeight="1">
      <c r="B142" s="11"/>
      <c r="D142" s="9"/>
      <c r="F142" s="9"/>
      <c r="H142" s="9"/>
      <c r="J142" s="31"/>
      <c r="K142" s="66"/>
      <c r="L142" s="31"/>
      <c r="M142" s="40"/>
      <c r="N142" s="41"/>
    </row>
    <row r="143" spans="2:14" s="7" customFormat="1" ht="15" customHeight="1">
      <c r="B143" s="11"/>
      <c r="D143" s="9"/>
      <c r="F143" s="9"/>
      <c r="H143" s="9"/>
      <c r="J143" s="31"/>
      <c r="K143" s="66"/>
      <c r="L143" s="31"/>
      <c r="M143" s="40"/>
      <c r="N143" s="41"/>
    </row>
    <row r="144" spans="2:14" s="7" customFormat="1" ht="15" customHeight="1">
      <c r="B144" s="11"/>
      <c r="D144" s="9"/>
      <c r="F144" s="9"/>
      <c r="H144" s="9"/>
      <c r="J144" s="31"/>
      <c r="K144" s="66"/>
      <c r="L144" s="31"/>
      <c r="M144" s="40"/>
      <c r="N144" s="41"/>
    </row>
    <row r="145" spans="2:14" s="7" customFormat="1" ht="15" customHeight="1">
      <c r="B145" s="11"/>
      <c r="D145" s="9"/>
      <c r="F145" s="9"/>
      <c r="H145" s="9"/>
      <c r="J145" s="31"/>
      <c r="K145" s="66"/>
      <c r="L145" s="31"/>
      <c r="M145" s="40"/>
      <c r="N145" s="41"/>
    </row>
    <row r="146" spans="2:14" s="7" customFormat="1" ht="15" customHeight="1">
      <c r="B146" s="11"/>
      <c r="D146" s="9"/>
      <c r="F146" s="9"/>
      <c r="H146" s="9"/>
      <c r="J146" s="31"/>
      <c r="K146" s="66"/>
      <c r="L146" s="31"/>
      <c r="M146" s="40"/>
      <c r="N146" s="41"/>
    </row>
    <row r="147" spans="2:14" s="7" customFormat="1" ht="15" customHeight="1">
      <c r="B147" s="11"/>
      <c r="D147" s="9"/>
      <c r="F147" s="9"/>
      <c r="H147" s="9"/>
      <c r="J147" s="31"/>
      <c r="K147" s="66"/>
      <c r="L147" s="31"/>
      <c r="M147" s="40"/>
      <c r="N147" s="41"/>
    </row>
    <row r="148" spans="2:14" s="7" customFormat="1" ht="15" customHeight="1">
      <c r="B148" s="11"/>
      <c r="D148" s="9"/>
      <c r="F148" s="9"/>
      <c r="H148" s="9"/>
      <c r="J148" s="31"/>
      <c r="K148" s="66"/>
      <c r="L148" s="31"/>
      <c r="M148" s="40"/>
      <c r="N148" s="41"/>
    </row>
    <row r="149" spans="2:14" s="7" customFormat="1" ht="15" customHeight="1">
      <c r="B149" s="11"/>
      <c r="D149" s="9"/>
      <c r="F149" s="9"/>
      <c r="H149" s="9"/>
      <c r="J149" s="31"/>
      <c r="K149" s="66"/>
      <c r="L149" s="31"/>
      <c r="M149" s="40"/>
      <c r="N149" s="41"/>
    </row>
    <row r="150" spans="2:14" s="7" customFormat="1" ht="15" customHeight="1">
      <c r="B150" s="11"/>
      <c r="D150" s="9"/>
      <c r="F150" s="9"/>
      <c r="H150" s="9"/>
      <c r="J150" s="31"/>
      <c r="K150" s="66"/>
      <c r="L150" s="31"/>
      <c r="M150" s="40"/>
      <c r="N150" s="41"/>
    </row>
    <row r="151" spans="2:14" s="7" customFormat="1" ht="15" customHeight="1">
      <c r="B151" s="11"/>
      <c r="D151" s="9"/>
      <c r="F151" s="9"/>
      <c r="H151" s="9"/>
      <c r="J151" s="31"/>
      <c r="K151" s="66"/>
      <c r="L151" s="31"/>
      <c r="M151" s="40"/>
      <c r="N151" s="41"/>
    </row>
    <row r="152" spans="2:14" s="7" customFormat="1" ht="15" customHeight="1">
      <c r="B152" s="11"/>
      <c r="D152" s="9"/>
      <c r="F152" s="9"/>
      <c r="H152" s="9"/>
      <c r="J152" s="31"/>
      <c r="K152" s="66"/>
      <c r="L152" s="31"/>
      <c r="M152" s="40"/>
      <c r="N152" s="41"/>
    </row>
    <row r="153" spans="2:14" s="7" customFormat="1" ht="15" customHeight="1">
      <c r="B153" s="11"/>
      <c r="D153" s="9"/>
      <c r="F153" s="9"/>
      <c r="H153" s="9"/>
      <c r="J153" s="31"/>
      <c r="K153" s="66"/>
      <c r="L153" s="31"/>
      <c r="M153" s="40"/>
      <c r="N153" s="41"/>
    </row>
    <row r="154" spans="2:14" s="7" customFormat="1" ht="15" customHeight="1">
      <c r="B154" s="11"/>
      <c r="D154" s="9"/>
      <c r="F154" s="9"/>
      <c r="H154" s="9"/>
      <c r="J154" s="31"/>
      <c r="K154" s="66"/>
      <c r="L154" s="31"/>
      <c r="M154" s="40"/>
      <c r="N154" s="41"/>
    </row>
    <row r="155" spans="2:14" s="7" customFormat="1" ht="15" customHeight="1">
      <c r="B155" s="11"/>
      <c r="D155" s="9"/>
      <c r="F155" s="9"/>
      <c r="H155" s="9"/>
      <c r="J155" s="31"/>
      <c r="K155" s="66"/>
      <c r="L155" s="31"/>
      <c r="M155" s="40"/>
      <c r="N155" s="41"/>
    </row>
    <row r="156" spans="2:14" s="7" customFormat="1" ht="15" customHeight="1">
      <c r="B156" s="11"/>
      <c r="D156" s="9"/>
      <c r="F156" s="9"/>
      <c r="H156" s="9"/>
      <c r="J156" s="31"/>
      <c r="K156" s="66"/>
      <c r="L156" s="31"/>
      <c r="M156" s="40"/>
      <c r="N156" s="41"/>
    </row>
    <row r="157" spans="2:14" s="7" customFormat="1" ht="15" customHeight="1">
      <c r="B157" s="11"/>
      <c r="D157" s="9"/>
      <c r="F157" s="9"/>
      <c r="H157" s="9"/>
      <c r="J157" s="31"/>
      <c r="K157" s="66"/>
      <c r="L157" s="31"/>
      <c r="M157" s="40"/>
      <c r="N157" s="41"/>
    </row>
    <row r="158" spans="2:14" s="7" customFormat="1" ht="15" customHeight="1">
      <c r="B158" s="11"/>
      <c r="D158" s="9"/>
      <c r="F158" s="9"/>
      <c r="H158" s="9"/>
      <c r="J158" s="31"/>
      <c r="K158" s="66"/>
      <c r="L158" s="31"/>
      <c r="M158" s="40"/>
      <c r="N158" s="41"/>
    </row>
    <row r="159" spans="2:14" s="7" customFormat="1" ht="15" customHeight="1">
      <c r="B159" s="11"/>
      <c r="D159" s="9"/>
      <c r="F159" s="9"/>
      <c r="H159" s="9"/>
      <c r="J159" s="31"/>
      <c r="K159" s="66"/>
      <c r="L159" s="31"/>
      <c r="M159" s="40"/>
      <c r="N159" s="41"/>
    </row>
    <row r="160" spans="2:14" s="7" customFormat="1" ht="15" customHeight="1">
      <c r="B160" s="11"/>
      <c r="D160" s="9"/>
      <c r="F160" s="9"/>
      <c r="H160" s="9"/>
      <c r="J160" s="31"/>
      <c r="K160" s="66"/>
      <c r="L160" s="31"/>
      <c r="M160" s="40"/>
      <c r="N160" s="41"/>
    </row>
    <row r="161" spans="2:14" s="7" customFormat="1" ht="15" customHeight="1">
      <c r="B161" s="11"/>
      <c r="D161" s="9"/>
      <c r="F161" s="9"/>
      <c r="H161" s="9"/>
      <c r="J161" s="31"/>
      <c r="K161" s="66"/>
      <c r="L161" s="31"/>
      <c r="M161" s="40"/>
      <c r="N161" s="41"/>
    </row>
    <row r="162" spans="2:14" s="7" customFormat="1" ht="15" customHeight="1">
      <c r="B162" s="11"/>
      <c r="D162" s="9"/>
      <c r="F162" s="9"/>
      <c r="H162" s="9"/>
      <c r="J162" s="31"/>
      <c r="K162" s="66"/>
      <c r="L162" s="31"/>
      <c r="M162" s="40"/>
      <c r="N162" s="41"/>
    </row>
    <row r="163" spans="2:14" s="7" customFormat="1" ht="15" customHeight="1">
      <c r="B163" s="11"/>
      <c r="D163" s="9"/>
      <c r="F163" s="9"/>
      <c r="H163" s="9"/>
      <c r="J163" s="31"/>
      <c r="K163" s="66"/>
      <c r="L163" s="31"/>
      <c r="M163" s="40"/>
      <c r="N163" s="41"/>
    </row>
    <row r="164" spans="2:14" s="7" customFormat="1" ht="15" customHeight="1">
      <c r="B164" s="11"/>
      <c r="D164" s="9"/>
      <c r="F164" s="9"/>
      <c r="H164" s="9"/>
      <c r="J164" s="31"/>
      <c r="K164" s="66"/>
      <c r="L164" s="31"/>
      <c r="M164" s="40"/>
      <c r="N164" s="41"/>
    </row>
    <row r="165" spans="2:14" s="7" customFormat="1" ht="15" customHeight="1">
      <c r="B165" s="11"/>
      <c r="D165" s="9"/>
      <c r="F165" s="9"/>
      <c r="H165" s="9"/>
      <c r="J165" s="31"/>
      <c r="K165" s="66"/>
      <c r="L165" s="31"/>
      <c r="M165" s="40"/>
      <c r="N165" s="41"/>
    </row>
    <row r="166" spans="2:14" s="7" customFormat="1" ht="15" customHeight="1">
      <c r="B166" s="11"/>
      <c r="D166" s="9"/>
      <c r="F166" s="9"/>
      <c r="H166" s="9"/>
      <c r="J166" s="31"/>
      <c r="K166" s="66"/>
      <c r="L166" s="31"/>
      <c r="M166" s="40"/>
      <c r="N166" s="41"/>
    </row>
    <row r="167" spans="2:14" s="7" customFormat="1" ht="15" customHeight="1">
      <c r="B167" s="11"/>
      <c r="D167" s="9"/>
      <c r="F167" s="9"/>
      <c r="H167" s="9"/>
      <c r="J167" s="31"/>
      <c r="K167" s="66"/>
      <c r="L167" s="31"/>
      <c r="M167" s="40"/>
      <c r="N167" s="41"/>
    </row>
    <row r="168" spans="2:14" s="7" customFormat="1" ht="15" customHeight="1">
      <c r="B168" s="11"/>
      <c r="D168" s="9"/>
      <c r="F168" s="9"/>
      <c r="H168" s="9"/>
      <c r="J168" s="31"/>
      <c r="K168" s="66"/>
      <c r="L168" s="31"/>
      <c r="M168" s="40"/>
      <c r="N168" s="41"/>
    </row>
    <row r="169" spans="2:14" s="7" customFormat="1" ht="15" customHeight="1">
      <c r="B169" s="11"/>
      <c r="D169" s="9"/>
      <c r="F169" s="9"/>
      <c r="H169" s="9"/>
      <c r="J169" s="31"/>
      <c r="K169" s="66"/>
      <c r="L169" s="31"/>
      <c r="M169" s="40"/>
      <c r="N169" s="41"/>
    </row>
    <row r="170" spans="2:14" s="7" customFormat="1" ht="15" customHeight="1">
      <c r="B170" s="11"/>
      <c r="D170" s="9"/>
      <c r="F170" s="9"/>
      <c r="H170" s="9"/>
      <c r="J170" s="31"/>
      <c r="K170" s="66"/>
      <c r="L170" s="31"/>
      <c r="M170" s="40"/>
      <c r="N170" s="41"/>
    </row>
    <row r="171" spans="2:14" s="7" customFormat="1" ht="15" customHeight="1">
      <c r="B171" s="11"/>
      <c r="D171" s="9"/>
      <c r="F171" s="9"/>
      <c r="H171" s="9"/>
      <c r="J171" s="31"/>
      <c r="K171" s="66"/>
      <c r="L171" s="31"/>
      <c r="M171" s="40"/>
      <c r="N171" s="41"/>
    </row>
    <row r="172" spans="2:14" s="7" customFormat="1" ht="15" customHeight="1">
      <c r="B172" s="11"/>
      <c r="D172" s="9"/>
      <c r="F172" s="9"/>
      <c r="H172" s="9"/>
      <c r="J172" s="31"/>
      <c r="K172" s="66"/>
      <c r="L172" s="31"/>
      <c r="M172" s="40"/>
      <c r="N172" s="41"/>
    </row>
    <row r="173" spans="2:14" s="7" customFormat="1" ht="15" customHeight="1">
      <c r="B173" s="11"/>
      <c r="D173" s="9"/>
      <c r="F173" s="9"/>
      <c r="H173" s="9"/>
      <c r="J173" s="31"/>
      <c r="K173" s="66"/>
      <c r="L173" s="31"/>
      <c r="M173" s="40"/>
      <c r="N173" s="41"/>
    </row>
    <row r="174" spans="2:14" s="7" customFormat="1" ht="15" customHeight="1">
      <c r="B174" s="11"/>
      <c r="D174" s="9"/>
      <c r="F174" s="9"/>
      <c r="H174" s="9"/>
      <c r="J174" s="31"/>
      <c r="K174" s="66"/>
      <c r="L174" s="31"/>
      <c r="M174" s="40"/>
      <c r="N174" s="41"/>
    </row>
    <row r="175" spans="2:14" s="7" customFormat="1" ht="15" customHeight="1">
      <c r="B175" s="11"/>
      <c r="D175" s="9"/>
      <c r="F175" s="9"/>
      <c r="H175" s="9"/>
      <c r="J175" s="31"/>
      <c r="K175" s="66"/>
      <c r="L175" s="31"/>
      <c r="M175" s="40"/>
      <c r="N175" s="41"/>
    </row>
    <row r="176" spans="2:14" s="7" customFormat="1" ht="15" customHeight="1">
      <c r="B176" s="11"/>
      <c r="D176" s="9"/>
      <c r="F176" s="9"/>
      <c r="H176" s="9"/>
      <c r="J176" s="31"/>
      <c r="K176" s="66"/>
      <c r="L176" s="31"/>
      <c r="M176" s="40"/>
      <c r="N176" s="41"/>
    </row>
    <row r="177" spans="2:14" s="7" customFormat="1" ht="15" customHeight="1">
      <c r="B177" s="11"/>
      <c r="D177" s="9"/>
      <c r="F177" s="9"/>
      <c r="H177" s="9"/>
      <c r="J177" s="31"/>
      <c r="K177" s="66"/>
      <c r="L177" s="31"/>
      <c r="M177" s="40"/>
      <c r="N177" s="41"/>
    </row>
    <row r="178" spans="2:14" s="7" customFormat="1" ht="15" customHeight="1">
      <c r="B178" s="11"/>
      <c r="D178" s="9"/>
      <c r="F178" s="9"/>
      <c r="H178" s="9"/>
      <c r="J178" s="31"/>
      <c r="K178" s="66"/>
      <c r="L178" s="31"/>
      <c r="M178" s="40"/>
      <c r="N178" s="41"/>
    </row>
    <row r="179" spans="2:14" s="7" customFormat="1" ht="15" customHeight="1">
      <c r="B179" s="11"/>
      <c r="D179" s="9"/>
      <c r="F179" s="9"/>
      <c r="H179" s="9"/>
      <c r="J179" s="31"/>
      <c r="K179" s="66"/>
      <c r="L179" s="31"/>
      <c r="M179" s="40"/>
      <c r="N179" s="41"/>
    </row>
    <row r="180" spans="2:14" s="7" customFormat="1" ht="15" customHeight="1">
      <c r="B180" s="11"/>
      <c r="D180" s="9"/>
      <c r="F180" s="9"/>
      <c r="H180" s="9"/>
      <c r="J180" s="31"/>
      <c r="K180" s="66"/>
      <c r="L180" s="31"/>
      <c r="M180" s="40"/>
      <c r="N180" s="41"/>
    </row>
    <row r="181" spans="2:14" s="7" customFormat="1" ht="15" customHeight="1">
      <c r="B181" s="11"/>
      <c r="D181" s="9"/>
      <c r="F181" s="9"/>
      <c r="H181" s="9"/>
      <c r="J181" s="31"/>
      <c r="K181" s="66"/>
      <c r="L181" s="31"/>
      <c r="M181" s="40"/>
      <c r="N181" s="41"/>
    </row>
    <row r="182" spans="2:14" s="7" customFormat="1" ht="15" customHeight="1">
      <c r="B182" s="11"/>
      <c r="D182" s="9"/>
      <c r="F182" s="9"/>
      <c r="H182" s="9"/>
      <c r="J182" s="31"/>
      <c r="K182" s="66"/>
      <c r="L182" s="31"/>
      <c r="M182" s="40"/>
      <c r="N182" s="41"/>
    </row>
    <row r="183" spans="2:14" s="7" customFormat="1" ht="15" customHeight="1">
      <c r="B183" s="11"/>
      <c r="D183" s="9"/>
      <c r="F183" s="9"/>
      <c r="H183" s="9"/>
      <c r="J183" s="31"/>
      <c r="K183" s="66"/>
      <c r="L183" s="31"/>
      <c r="M183" s="40"/>
      <c r="N183" s="41"/>
    </row>
    <row r="184" spans="2:14" s="7" customFormat="1" ht="15" customHeight="1">
      <c r="B184" s="11"/>
      <c r="D184" s="9"/>
      <c r="F184" s="9"/>
      <c r="H184" s="9"/>
      <c r="J184" s="31"/>
      <c r="K184" s="66"/>
      <c r="L184" s="31"/>
      <c r="M184" s="40"/>
      <c r="N184" s="41"/>
    </row>
    <row r="185" spans="2:14" s="7" customFormat="1" ht="15" customHeight="1">
      <c r="B185" s="11"/>
      <c r="D185" s="9"/>
      <c r="F185" s="9"/>
      <c r="H185" s="9"/>
      <c r="J185" s="31"/>
      <c r="K185" s="66"/>
      <c r="L185" s="31"/>
      <c r="M185" s="40"/>
      <c r="N185" s="41"/>
    </row>
    <row r="186" spans="2:14" s="7" customFormat="1" ht="15" customHeight="1">
      <c r="B186" s="11"/>
      <c r="D186" s="9"/>
      <c r="F186" s="9"/>
      <c r="H186" s="9"/>
      <c r="J186" s="31"/>
      <c r="K186" s="66"/>
      <c r="L186" s="31"/>
      <c r="M186" s="40"/>
      <c r="N186" s="41"/>
    </row>
    <row r="187" spans="2:14" s="7" customFormat="1" ht="15" customHeight="1">
      <c r="B187" s="11"/>
      <c r="D187" s="9"/>
      <c r="F187" s="9"/>
      <c r="H187" s="9"/>
      <c r="J187" s="31"/>
      <c r="K187" s="66"/>
      <c r="L187" s="31"/>
      <c r="M187" s="40"/>
      <c r="N187" s="41"/>
    </row>
    <row r="188" spans="2:14" s="7" customFormat="1" ht="15" customHeight="1">
      <c r="B188" s="11"/>
      <c r="D188" s="9"/>
      <c r="F188" s="9"/>
      <c r="H188" s="9"/>
      <c r="J188" s="31"/>
      <c r="K188" s="66"/>
      <c r="L188" s="31"/>
      <c r="M188" s="40"/>
      <c r="N188" s="41"/>
    </row>
    <row r="189" spans="2:14" s="7" customFormat="1" ht="15" customHeight="1">
      <c r="B189" s="11"/>
      <c r="D189" s="9"/>
      <c r="F189" s="9"/>
      <c r="H189" s="9"/>
      <c r="J189" s="31"/>
      <c r="K189" s="66"/>
      <c r="L189" s="31"/>
      <c r="M189" s="40"/>
      <c r="N189" s="41"/>
    </row>
    <row r="190" spans="2:14" s="7" customFormat="1" ht="15" customHeight="1">
      <c r="B190" s="11"/>
      <c r="D190" s="9"/>
      <c r="F190" s="9"/>
      <c r="H190" s="9"/>
      <c r="J190" s="31"/>
      <c r="K190" s="66"/>
      <c r="L190" s="31"/>
      <c r="M190" s="40"/>
      <c r="N190" s="41"/>
    </row>
    <row r="191" spans="2:14" s="7" customFormat="1" ht="15" customHeight="1">
      <c r="B191" s="11"/>
      <c r="D191" s="9"/>
      <c r="F191" s="9"/>
      <c r="H191" s="9"/>
      <c r="J191" s="31"/>
      <c r="K191" s="66"/>
      <c r="L191" s="31"/>
      <c r="M191" s="40"/>
      <c r="N191" s="41"/>
    </row>
    <row r="192" spans="2:14" s="7" customFormat="1" ht="15" customHeight="1">
      <c r="B192" s="11"/>
      <c r="D192" s="9"/>
      <c r="F192" s="9"/>
      <c r="H192" s="9"/>
      <c r="J192" s="31"/>
      <c r="K192" s="66"/>
      <c r="L192" s="31"/>
      <c r="M192" s="40"/>
      <c r="N192" s="41"/>
    </row>
    <row r="193" spans="2:14" s="7" customFormat="1" ht="15" customHeight="1">
      <c r="B193" s="11"/>
      <c r="D193" s="9"/>
      <c r="F193" s="9"/>
      <c r="H193" s="9"/>
      <c r="J193" s="31"/>
      <c r="K193" s="66"/>
      <c r="L193" s="31"/>
      <c r="M193" s="40"/>
      <c r="N193" s="41"/>
    </row>
    <row r="194" spans="2:14" s="7" customFormat="1" ht="15" customHeight="1">
      <c r="B194" s="11"/>
      <c r="D194" s="9"/>
      <c r="F194" s="9"/>
      <c r="H194" s="9"/>
      <c r="J194" s="31"/>
      <c r="K194" s="66"/>
      <c r="L194" s="31"/>
      <c r="M194" s="40"/>
      <c r="N194" s="41"/>
    </row>
    <row r="195" spans="2:14" s="7" customFormat="1" ht="15" customHeight="1">
      <c r="B195" s="11"/>
      <c r="D195" s="9"/>
      <c r="F195" s="9"/>
      <c r="H195" s="9"/>
      <c r="J195" s="31"/>
      <c r="K195" s="66"/>
      <c r="L195" s="31"/>
      <c r="M195" s="40"/>
      <c r="N195" s="41"/>
    </row>
    <row r="196" spans="2:14" s="7" customFormat="1" ht="15" customHeight="1">
      <c r="B196" s="11"/>
      <c r="D196" s="9"/>
      <c r="F196" s="9"/>
      <c r="H196" s="9"/>
      <c r="J196" s="31"/>
      <c r="K196" s="66"/>
      <c r="L196" s="31"/>
      <c r="M196" s="40"/>
      <c r="N196" s="41"/>
    </row>
    <row r="197" spans="2:14" s="7" customFormat="1" ht="15" customHeight="1">
      <c r="B197" s="11"/>
      <c r="D197" s="9"/>
      <c r="F197" s="9"/>
      <c r="H197" s="9"/>
      <c r="J197" s="31"/>
      <c r="K197" s="66"/>
      <c r="L197" s="31"/>
      <c r="M197" s="40"/>
      <c r="N197" s="41"/>
    </row>
    <row r="198" spans="2:14" s="7" customFormat="1" ht="15" customHeight="1">
      <c r="B198" s="11"/>
      <c r="D198" s="9"/>
      <c r="F198" s="9"/>
      <c r="H198" s="9"/>
      <c r="J198" s="31"/>
      <c r="K198" s="66"/>
      <c r="L198" s="31"/>
      <c r="M198" s="40"/>
      <c r="N198" s="41"/>
    </row>
    <row r="199" spans="2:14" s="7" customFormat="1" ht="15" customHeight="1">
      <c r="B199" s="11"/>
      <c r="D199" s="9"/>
      <c r="F199" s="9"/>
      <c r="H199" s="9"/>
      <c r="J199" s="31"/>
      <c r="K199" s="66"/>
      <c r="L199" s="31"/>
      <c r="M199" s="40"/>
      <c r="N199" s="41"/>
    </row>
    <row r="200" spans="2:14" s="7" customFormat="1" ht="15" customHeight="1">
      <c r="B200" s="11"/>
      <c r="D200" s="9"/>
      <c r="F200" s="9"/>
      <c r="H200" s="9"/>
      <c r="J200" s="31"/>
      <c r="K200" s="66"/>
      <c r="L200" s="31"/>
      <c r="M200" s="40"/>
      <c r="N200" s="41"/>
    </row>
    <row r="201" spans="2:14" s="7" customFormat="1" ht="15" customHeight="1">
      <c r="B201" s="11"/>
      <c r="D201" s="9"/>
      <c r="F201" s="9"/>
      <c r="H201" s="9"/>
      <c r="J201" s="31"/>
      <c r="K201" s="66"/>
      <c r="L201" s="31"/>
      <c r="M201" s="40"/>
      <c r="N201" s="41"/>
    </row>
    <row r="202" spans="2:14" s="7" customFormat="1" ht="15" customHeight="1">
      <c r="B202" s="11"/>
      <c r="D202" s="9"/>
      <c r="F202" s="9"/>
      <c r="H202" s="9"/>
      <c r="J202" s="31"/>
      <c r="K202" s="66"/>
      <c r="L202" s="31"/>
      <c r="M202" s="40"/>
      <c r="N202" s="41"/>
    </row>
    <row r="203" spans="2:14" s="7" customFormat="1" ht="15" customHeight="1">
      <c r="B203" s="11"/>
      <c r="D203" s="9"/>
      <c r="F203" s="9"/>
      <c r="H203" s="9"/>
      <c r="J203" s="31"/>
      <c r="K203" s="66"/>
      <c r="L203" s="31"/>
      <c r="M203" s="40"/>
      <c r="N203" s="41"/>
    </row>
    <row r="204" spans="2:14" s="7" customFormat="1" ht="15" customHeight="1">
      <c r="B204" s="11"/>
      <c r="D204" s="9"/>
      <c r="F204" s="9"/>
      <c r="H204" s="9"/>
      <c r="J204" s="31"/>
      <c r="K204" s="66"/>
      <c r="L204" s="31"/>
      <c r="M204" s="40"/>
      <c r="N204" s="41"/>
    </row>
    <row r="205" spans="2:14" s="7" customFormat="1" ht="15" customHeight="1">
      <c r="B205" s="11"/>
      <c r="D205" s="9"/>
      <c r="F205" s="9"/>
      <c r="H205" s="9"/>
      <c r="J205" s="31"/>
      <c r="K205" s="66"/>
      <c r="L205" s="31"/>
      <c r="M205" s="40"/>
      <c r="N205" s="41"/>
    </row>
    <row r="206" spans="2:14" s="7" customFormat="1" ht="15" customHeight="1">
      <c r="B206" s="11"/>
      <c r="D206" s="9"/>
      <c r="F206" s="9"/>
      <c r="H206" s="9"/>
      <c r="J206" s="31"/>
      <c r="K206" s="66"/>
      <c r="L206" s="31"/>
      <c r="M206" s="40"/>
      <c r="N206" s="41"/>
    </row>
    <row r="207" spans="2:14" s="7" customFormat="1" ht="15" customHeight="1">
      <c r="B207" s="11"/>
      <c r="D207" s="9"/>
      <c r="F207" s="9"/>
      <c r="H207" s="9"/>
      <c r="J207" s="31"/>
      <c r="K207" s="66"/>
      <c r="L207" s="31"/>
      <c r="M207" s="40"/>
      <c r="N207" s="41"/>
    </row>
    <row r="208" spans="2:14" s="7" customFormat="1" ht="15" customHeight="1">
      <c r="B208" s="11"/>
      <c r="D208" s="9"/>
      <c r="F208" s="9"/>
      <c r="H208" s="9"/>
      <c r="J208" s="31"/>
      <c r="K208" s="66"/>
      <c r="L208" s="31"/>
      <c r="M208" s="40"/>
      <c r="N208" s="41"/>
    </row>
    <row r="209" spans="2:14" s="7" customFormat="1" ht="15" customHeight="1">
      <c r="B209" s="11"/>
      <c r="D209" s="9"/>
      <c r="F209" s="9"/>
      <c r="H209" s="9"/>
      <c r="J209" s="31"/>
      <c r="K209" s="66"/>
      <c r="L209" s="31"/>
      <c r="M209" s="40"/>
      <c r="N209" s="41"/>
    </row>
    <row r="210" spans="2:14" s="7" customFormat="1" ht="15" customHeight="1">
      <c r="B210" s="11"/>
      <c r="D210" s="9"/>
      <c r="F210" s="9"/>
      <c r="H210" s="9"/>
      <c r="J210" s="31"/>
      <c r="K210" s="66"/>
      <c r="L210" s="31"/>
      <c r="M210" s="40"/>
      <c r="N210" s="41"/>
    </row>
    <row r="211" spans="2:14" s="7" customFormat="1" ht="15" customHeight="1">
      <c r="B211" s="11"/>
      <c r="D211" s="9"/>
      <c r="F211" s="9"/>
      <c r="H211" s="9"/>
      <c r="J211" s="31"/>
      <c r="K211" s="66"/>
      <c r="L211" s="31"/>
      <c r="M211" s="40"/>
      <c r="N211" s="41"/>
    </row>
    <row r="212" spans="2:14" s="7" customFormat="1" ht="15" customHeight="1">
      <c r="B212" s="11"/>
      <c r="D212" s="9"/>
      <c r="F212" s="9"/>
      <c r="H212" s="9"/>
      <c r="J212" s="31"/>
      <c r="K212" s="66"/>
      <c r="L212" s="31"/>
      <c r="M212" s="40"/>
      <c r="N212" s="41"/>
    </row>
    <row r="213" spans="2:14" s="7" customFormat="1" ht="15" customHeight="1">
      <c r="B213" s="11"/>
      <c r="D213" s="9"/>
      <c r="F213" s="9"/>
      <c r="H213" s="9"/>
      <c r="J213" s="31"/>
      <c r="K213" s="66"/>
      <c r="L213" s="31"/>
      <c r="M213" s="40"/>
      <c r="N213" s="41"/>
    </row>
    <row r="214" spans="2:14" s="7" customFormat="1" ht="15" customHeight="1">
      <c r="B214" s="11"/>
      <c r="D214" s="9"/>
      <c r="F214" s="9"/>
      <c r="H214" s="9"/>
      <c r="J214" s="31"/>
      <c r="K214" s="66"/>
      <c r="L214" s="31"/>
      <c r="M214" s="40"/>
      <c r="N214" s="41"/>
    </row>
    <row r="215" spans="2:14" s="7" customFormat="1" ht="15" customHeight="1">
      <c r="B215" s="11"/>
      <c r="D215" s="9"/>
      <c r="F215" s="9"/>
      <c r="H215" s="9"/>
      <c r="J215" s="31"/>
      <c r="K215" s="66"/>
      <c r="L215" s="31"/>
      <c r="M215" s="40"/>
      <c r="N215" s="41"/>
    </row>
    <row r="216" spans="2:14" s="7" customFormat="1" ht="15" customHeight="1">
      <c r="B216" s="11"/>
      <c r="D216" s="9"/>
      <c r="F216" s="9"/>
      <c r="H216" s="9"/>
      <c r="J216" s="31"/>
      <c r="K216" s="66"/>
      <c r="L216" s="31"/>
      <c r="M216" s="40"/>
      <c r="N216" s="41"/>
    </row>
    <row r="217" spans="2:14" s="7" customFormat="1" ht="15" customHeight="1">
      <c r="B217" s="11"/>
      <c r="D217" s="9"/>
      <c r="F217" s="9"/>
      <c r="H217" s="9"/>
      <c r="J217" s="31"/>
      <c r="K217" s="66"/>
      <c r="L217" s="31"/>
      <c r="M217" s="40"/>
      <c r="N217" s="41"/>
    </row>
    <row r="218" spans="2:14" s="7" customFormat="1" ht="15" customHeight="1">
      <c r="B218" s="11"/>
      <c r="D218" s="9"/>
      <c r="F218" s="9"/>
      <c r="H218" s="9"/>
      <c r="J218" s="31"/>
      <c r="K218" s="66"/>
      <c r="L218" s="31"/>
      <c r="M218" s="40"/>
      <c r="N218" s="41"/>
    </row>
    <row r="219" spans="2:14" s="7" customFormat="1" ht="15" customHeight="1">
      <c r="B219" s="11"/>
      <c r="D219" s="9"/>
      <c r="F219" s="9"/>
      <c r="H219" s="9"/>
      <c r="J219" s="31"/>
      <c r="K219" s="66"/>
      <c r="L219" s="31"/>
      <c r="M219" s="40"/>
      <c r="N219" s="41"/>
    </row>
    <row r="220" spans="2:14" s="7" customFormat="1" ht="15" customHeight="1">
      <c r="B220" s="11"/>
      <c r="D220" s="9"/>
      <c r="F220" s="9"/>
      <c r="H220" s="9"/>
      <c r="J220" s="31"/>
      <c r="K220" s="66"/>
      <c r="L220" s="31"/>
      <c r="M220" s="40"/>
      <c r="N220" s="41"/>
    </row>
    <row r="221" spans="2:14" s="7" customFormat="1" ht="15" customHeight="1">
      <c r="B221" s="11"/>
      <c r="D221" s="9"/>
      <c r="F221" s="9"/>
      <c r="H221" s="9"/>
      <c r="J221" s="31"/>
      <c r="K221" s="66"/>
      <c r="L221" s="31"/>
      <c r="M221" s="40"/>
      <c r="N221" s="41"/>
    </row>
    <row r="222" spans="2:14" s="7" customFormat="1" ht="15" customHeight="1">
      <c r="B222" s="11"/>
      <c r="D222" s="9"/>
      <c r="F222" s="9"/>
      <c r="H222" s="9"/>
      <c r="J222" s="31"/>
      <c r="K222" s="66"/>
      <c r="L222" s="31"/>
      <c r="M222" s="40"/>
      <c r="N222" s="41"/>
    </row>
    <row r="223" spans="2:14" s="7" customFormat="1" ht="15" customHeight="1">
      <c r="B223" s="11"/>
      <c r="D223" s="9"/>
      <c r="F223" s="9"/>
      <c r="H223" s="9"/>
      <c r="J223" s="31"/>
      <c r="K223" s="66"/>
      <c r="L223" s="31"/>
      <c r="M223" s="40"/>
      <c r="N223" s="41"/>
    </row>
    <row r="224" spans="2:14" s="7" customFormat="1" ht="15" customHeight="1">
      <c r="B224" s="11"/>
      <c r="D224" s="9"/>
      <c r="F224" s="9"/>
      <c r="H224" s="9"/>
      <c r="J224" s="31"/>
      <c r="K224" s="66"/>
      <c r="L224" s="31"/>
      <c r="M224" s="40"/>
      <c r="N224" s="41"/>
    </row>
    <row r="225" spans="2:14" s="7" customFormat="1" ht="15" customHeight="1">
      <c r="B225" s="11"/>
      <c r="D225" s="9"/>
      <c r="F225" s="9"/>
      <c r="H225" s="9"/>
      <c r="J225" s="31"/>
      <c r="K225" s="66"/>
      <c r="L225" s="31"/>
      <c r="M225" s="40"/>
      <c r="N225" s="41"/>
    </row>
    <row r="226" spans="2:14" s="7" customFormat="1" ht="15" customHeight="1">
      <c r="B226" s="11"/>
      <c r="D226" s="9"/>
      <c r="F226" s="9"/>
      <c r="H226" s="9"/>
      <c r="J226" s="31"/>
      <c r="K226" s="66"/>
      <c r="L226" s="31"/>
      <c r="M226" s="40"/>
      <c r="N226" s="41"/>
    </row>
    <row r="227" spans="2:14" s="7" customFormat="1" ht="15" customHeight="1">
      <c r="B227" s="11"/>
      <c r="D227" s="9"/>
      <c r="F227" s="9"/>
      <c r="H227" s="9"/>
      <c r="J227" s="31"/>
      <c r="K227" s="66"/>
      <c r="L227" s="31"/>
      <c r="M227" s="40"/>
      <c r="N227" s="41"/>
    </row>
    <row r="228" spans="2:14" s="7" customFormat="1" ht="15" customHeight="1">
      <c r="B228" s="11"/>
      <c r="D228" s="9"/>
      <c r="F228" s="9"/>
      <c r="H228" s="9"/>
      <c r="J228" s="31"/>
      <c r="K228" s="66"/>
      <c r="L228" s="31"/>
      <c r="M228" s="40"/>
      <c r="N228" s="41"/>
    </row>
    <row r="229" spans="2:14" s="7" customFormat="1" ht="15" customHeight="1">
      <c r="B229" s="11"/>
      <c r="D229" s="9"/>
      <c r="F229" s="9"/>
      <c r="H229" s="9"/>
      <c r="J229" s="31"/>
      <c r="K229" s="66"/>
      <c r="L229" s="31"/>
      <c r="M229" s="40"/>
      <c r="N229" s="41"/>
    </row>
    <row r="230" spans="2:14" s="7" customFormat="1" ht="15" customHeight="1">
      <c r="B230" s="11"/>
      <c r="D230" s="9"/>
      <c r="F230" s="9"/>
      <c r="H230" s="9"/>
      <c r="J230" s="31"/>
      <c r="K230" s="66"/>
      <c r="L230" s="31"/>
      <c r="M230" s="40"/>
      <c r="N230" s="41"/>
    </row>
    <row r="231" spans="2:14" s="7" customFormat="1" ht="15" customHeight="1">
      <c r="B231" s="11"/>
      <c r="D231" s="9"/>
      <c r="F231" s="9"/>
      <c r="H231" s="9"/>
      <c r="J231" s="31"/>
      <c r="K231" s="66"/>
      <c r="L231" s="31"/>
      <c r="M231" s="40"/>
      <c r="N231" s="41"/>
    </row>
    <row r="232" spans="2:14" s="7" customFormat="1" ht="15" customHeight="1">
      <c r="B232" s="11"/>
      <c r="D232" s="9"/>
      <c r="F232" s="9"/>
      <c r="H232" s="9"/>
      <c r="J232" s="31"/>
      <c r="K232" s="66"/>
      <c r="L232" s="31"/>
      <c r="M232" s="40"/>
      <c r="N232" s="41"/>
    </row>
    <row r="233" spans="2:14" s="7" customFormat="1" ht="15" customHeight="1">
      <c r="B233" s="11"/>
      <c r="D233" s="9"/>
      <c r="F233" s="9"/>
      <c r="H233" s="9"/>
      <c r="J233" s="31"/>
      <c r="K233" s="66"/>
      <c r="L233" s="31"/>
      <c r="M233" s="40"/>
      <c r="N233" s="41"/>
    </row>
    <row r="234" spans="2:14" s="7" customFormat="1" ht="15" customHeight="1">
      <c r="B234" s="11"/>
      <c r="D234" s="9"/>
      <c r="F234" s="9"/>
      <c r="H234" s="9"/>
      <c r="J234" s="31"/>
      <c r="K234" s="66"/>
      <c r="L234" s="31"/>
      <c r="M234" s="40"/>
      <c r="N234" s="41"/>
    </row>
    <row r="235" spans="2:14" s="7" customFormat="1" ht="15" customHeight="1">
      <c r="B235" s="11"/>
      <c r="D235" s="9"/>
      <c r="F235" s="9"/>
      <c r="H235" s="9"/>
      <c r="J235" s="31"/>
      <c r="K235" s="66"/>
      <c r="L235" s="31"/>
      <c r="M235" s="40"/>
      <c r="N235" s="41"/>
    </row>
    <row r="236" spans="2:14" s="7" customFormat="1" ht="15" customHeight="1">
      <c r="B236" s="11"/>
      <c r="D236" s="9"/>
      <c r="F236" s="9"/>
      <c r="H236" s="9"/>
      <c r="J236" s="31"/>
      <c r="K236" s="66"/>
      <c r="L236" s="31"/>
      <c r="M236" s="40"/>
      <c r="N236" s="41"/>
    </row>
    <row r="237" spans="2:14" s="7" customFormat="1" ht="15" customHeight="1">
      <c r="B237" s="11"/>
      <c r="D237" s="9"/>
      <c r="F237" s="9"/>
      <c r="H237" s="9"/>
      <c r="J237" s="31"/>
      <c r="K237" s="66"/>
      <c r="L237" s="31"/>
      <c r="M237" s="40"/>
      <c r="N237" s="41"/>
    </row>
    <row r="238" spans="2:14" s="7" customFormat="1" ht="15" customHeight="1">
      <c r="B238" s="11"/>
      <c r="D238" s="9"/>
      <c r="F238" s="9"/>
      <c r="H238" s="9"/>
      <c r="J238" s="31"/>
      <c r="K238" s="66"/>
      <c r="L238" s="31"/>
      <c r="M238" s="40"/>
      <c r="N238" s="41"/>
    </row>
    <row r="239" spans="2:14" s="7" customFormat="1" ht="15" customHeight="1">
      <c r="B239" s="11"/>
      <c r="D239" s="9"/>
      <c r="F239" s="9"/>
      <c r="H239" s="9"/>
      <c r="J239" s="31"/>
      <c r="K239" s="66"/>
      <c r="L239" s="31"/>
      <c r="M239" s="40"/>
      <c r="N239" s="41"/>
    </row>
    <row r="240" spans="2:14" s="7" customFormat="1" ht="15" customHeight="1">
      <c r="B240" s="11"/>
      <c r="D240" s="9"/>
      <c r="F240" s="9"/>
      <c r="H240" s="9"/>
      <c r="J240" s="31"/>
      <c r="K240" s="66"/>
      <c r="L240" s="31"/>
      <c r="M240" s="40"/>
      <c r="N240" s="41"/>
    </row>
    <row r="241" spans="2:14" s="7" customFormat="1" ht="15" customHeight="1">
      <c r="B241" s="11"/>
      <c r="D241" s="9"/>
      <c r="F241" s="9"/>
      <c r="H241" s="9"/>
      <c r="J241" s="31"/>
      <c r="K241" s="66"/>
      <c r="L241" s="31"/>
      <c r="M241" s="40"/>
      <c r="N241" s="41"/>
    </row>
    <row r="242" spans="2:14" s="7" customFormat="1" ht="15" customHeight="1">
      <c r="B242" s="11"/>
      <c r="D242" s="9"/>
      <c r="F242" s="9"/>
      <c r="H242" s="9"/>
      <c r="J242" s="31"/>
      <c r="K242" s="66"/>
      <c r="L242" s="31"/>
      <c r="M242" s="40"/>
      <c r="N242" s="41"/>
    </row>
    <row r="243" spans="2:14" s="7" customFormat="1" ht="15" customHeight="1">
      <c r="B243" s="11"/>
      <c r="D243" s="9"/>
      <c r="F243" s="9"/>
      <c r="H243" s="9"/>
      <c r="J243" s="31"/>
      <c r="K243" s="66"/>
      <c r="L243" s="31"/>
      <c r="M243" s="40"/>
      <c r="N243" s="41"/>
    </row>
    <row r="244" spans="2:14" s="7" customFormat="1" ht="15" customHeight="1">
      <c r="B244" s="11"/>
      <c r="D244" s="9"/>
      <c r="F244" s="9"/>
      <c r="H244" s="9"/>
      <c r="J244" s="31"/>
      <c r="K244" s="66"/>
      <c r="L244" s="31"/>
      <c r="M244" s="40"/>
      <c r="N244" s="41"/>
    </row>
    <row r="245" spans="2:14" s="7" customFormat="1" ht="15" customHeight="1">
      <c r="B245" s="11"/>
      <c r="D245" s="9"/>
      <c r="F245" s="9"/>
      <c r="H245" s="9"/>
      <c r="J245" s="31"/>
      <c r="K245" s="66"/>
      <c r="L245" s="31"/>
      <c r="M245" s="40"/>
      <c r="N245" s="41"/>
    </row>
    <row r="246" spans="2:14" s="7" customFormat="1" ht="15" customHeight="1">
      <c r="B246" s="11"/>
      <c r="D246" s="9"/>
      <c r="F246" s="9"/>
      <c r="H246" s="9"/>
      <c r="J246" s="31"/>
      <c r="K246" s="66"/>
      <c r="L246" s="31"/>
      <c r="M246" s="40"/>
      <c r="N246" s="41"/>
    </row>
    <row r="247" spans="2:14" s="7" customFormat="1" ht="15" customHeight="1">
      <c r="B247" s="11"/>
      <c r="D247" s="9"/>
      <c r="F247" s="9"/>
      <c r="H247" s="9"/>
      <c r="J247" s="31"/>
      <c r="K247" s="66"/>
      <c r="L247" s="31"/>
      <c r="M247" s="40"/>
      <c r="N247" s="41"/>
    </row>
    <row r="248" spans="2:14" s="7" customFormat="1" ht="15" customHeight="1">
      <c r="B248" s="11"/>
      <c r="D248" s="9"/>
      <c r="F248" s="9"/>
      <c r="H248" s="9"/>
      <c r="J248" s="31"/>
      <c r="K248" s="66"/>
      <c r="L248" s="31"/>
      <c r="M248" s="40"/>
      <c r="N248" s="41"/>
    </row>
    <row r="249" spans="2:14" s="7" customFormat="1" ht="15" customHeight="1">
      <c r="B249" s="11"/>
      <c r="D249" s="9"/>
      <c r="F249" s="9"/>
      <c r="H249" s="9"/>
      <c r="J249" s="31"/>
      <c r="K249" s="66"/>
      <c r="L249" s="31"/>
      <c r="M249" s="40"/>
      <c r="N249" s="41"/>
    </row>
    <row r="250" spans="2:14" s="7" customFormat="1" ht="15" customHeight="1">
      <c r="B250" s="11"/>
      <c r="D250" s="9"/>
      <c r="F250" s="9"/>
      <c r="H250" s="9"/>
      <c r="J250" s="31"/>
      <c r="K250" s="66"/>
      <c r="L250" s="31"/>
      <c r="M250" s="40"/>
      <c r="N250" s="41"/>
    </row>
    <row r="251" spans="2:14" s="7" customFormat="1" ht="15" customHeight="1">
      <c r="B251" s="11"/>
      <c r="D251" s="9"/>
      <c r="F251" s="9"/>
      <c r="H251" s="9"/>
      <c r="J251" s="31"/>
      <c r="K251" s="66"/>
      <c r="L251" s="31"/>
      <c r="M251" s="40"/>
      <c r="N251" s="41"/>
    </row>
    <row r="252" spans="2:14" s="7" customFormat="1" ht="15" customHeight="1">
      <c r="B252" s="11"/>
      <c r="D252" s="9"/>
      <c r="F252" s="9"/>
      <c r="H252" s="9"/>
      <c r="J252" s="31"/>
      <c r="K252" s="66"/>
      <c r="L252" s="31"/>
      <c r="M252" s="40"/>
      <c r="N252" s="41"/>
    </row>
    <row r="253" spans="2:14" s="7" customFormat="1" ht="15" customHeight="1">
      <c r="B253" s="11"/>
      <c r="D253" s="9"/>
      <c r="F253" s="9"/>
      <c r="H253" s="9"/>
      <c r="J253" s="31"/>
      <c r="K253" s="66"/>
      <c r="L253" s="31"/>
      <c r="M253" s="40"/>
      <c r="N253" s="41"/>
    </row>
    <row r="254" spans="2:14" s="7" customFormat="1" ht="15" customHeight="1">
      <c r="B254" s="11"/>
      <c r="D254" s="9"/>
      <c r="F254" s="9"/>
      <c r="H254" s="9"/>
      <c r="J254" s="31"/>
      <c r="K254" s="66"/>
      <c r="L254" s="31"/>
      <c r="M254" s="40"/>
      <c r="N254" s="41"/>
    </row>
    <row r="255" spans="2:14" s="7" customFormat="1" ht="15" customHeight="1">
      <c r="B255" s="11"/>
      <c r="D255" s="9"/>
      <c r="F255" s="9"/>
      <c r="H255" s="9"/>
      <c r="J255" s="31"/>
      <c r="K255" s="66"/>
      <c r="L255" s="31"/>
      <c r="M255" s="40"/>
      <c r="N255" s="41"/>
    </row>
    <row r="256" spans="2:14" s="7" customFormat="1" ht="15" customHeight="1">
      <c r="B256" s="11"/>
      <c r="D256" s="9"/>
      <c r="F256" s="9"/>
      <c r="H256" s="9"/>
      <c r="J256" s="31"/>
      <c r="K256" s="66"/>
      <c r="L256" s="31"/>
      <c r="M256" s="40"/>
      <c r="N256" s="41"/>
    </row>
    <row r="257" spans="2:14" s="7" customFormat="1" ht="15" customHeight="1">
      <c r="B257" s="11"/>
      <c r="D257" s="9"/>
      <c r="F257" s="9"/>
      <c r="H257" s="9"/>
      <c r="J257" s="31"/>
      <c r="K257" s="66"/>
      <c r="L257" s="31"/>
      <c r="M257" s="40"/>
      <c r="N257" s="41"/>
    </row>
    <row r="258" spans="2:14" s="7" customFormat="1" ht="15" customHeight="1">
      <c r="B258" s="11"/>
      <c r="D258" s="9"/>
      <c r="F258" s="9"/>
      <c r="H258" s="9"/>
      <c r="J258" s="31"/>
      <c r="K258" s="66"/>
      <c r="L258" s="31"/>
      <c r="M258" s="40"/>
      <c r="N258" s="41"/>
    </row>
    <row r="259" spans="2:14" s="7" customFormat="1" ht="15" customHeight="1">
      <c r="B259" s="11"/>
      <c r="D259" s="9"/>
      <c r="F259" s="9"/>
      <c r="H259" s="9"/>
      <c r="J259" s="31"/>
      <c r="K259" s="66"/>
      <c r="L259" s="31"/>
      <c r="M259" s="40"/>
      <c r="N259" s="41"/>
    </row>
    <row r="260" spans="2:14" s="7" customFormat="1" ht="15" customHeight="1">
      <c r="B260" s="11"/>
      <c r="D260" s="9"/>
      <c r="F260" s="9"/>
      <c r="H260" s="9"/>
      <c r="J260" s="31"/>
      <c r="K260" s="66"/>
      <c r="L260" s="31"/>
      <c r="M260" s="40"/>
      <c r="N260" s="41"/>
    </row>
    <row r="261" spans="2:14" s="7" customFormat="1" ht="15" customHeight="1">
      <c r="B261" s="11"/>
      <c r="D261" s="9"/>
      <c r="F261" s="9"/>
      <c r="H261" s="9"/>
      <c r="J261" s="31"/>
      <c r="K261" s="66"/>
      <c r="L261" s="31"/>
      <c r="M261" s="40"/>
      <c r="N261" s="41"/>
    </row>
    <row r="262" spans="2:14" s="7" customFormat="1" ht="15" customHeight="1">
      <c r="B262" s="11"/>
      <c r="D262" s="9"/>
      <c r="F262" s="9"/>
      <c r="H262" s="9"/>
      <c r="J262" s="31"/>
      <c r="K262" s="66"/>
      <c r="L262" s="31"/>
      <c r="M262" s="40"/>
      <c r="N262" s="41"/>
    </row>
    <row r="263" spans="2:14" s="7" customFormat="1" ht="15" customHeight="1">
      <c r="B263" s="11"/>
      <c r="D263" s="9"/>
      <c r="F263" s="9"/>
      <c r="H263" s="9"/>
      <c r="J263" s="31"/>
      <c r="K263" s="66"/>
      <c r="L263" s="31"/>
      <c r="M263" s="40"/>
      <c r="N263" s="41"/>
    </row>
    <row r="264" spans="2:14" s="7" customFormat="1" ht="15" customHeight="1">
      <c r="B264" s="11"/>
      <c r="D264" s="9"/>
      <c r="F264" s="9"/>
      <c r="H264" s="9"/>
      <c r="J264" s="31"/>
      <c r="K264" s="66"/>
      <c r="L264" s="31"/>
      <c r="M264" s="40"/>
      <c r="N264" s="41"/>
    </row>
    <row r="265" spans="2:14" s="7" customFormat="1" ht="15" customHeight="1">
      <c r="B265" s="11"/>
      <c r="D265" s="9"/>
      <c r="F265" s="9"/>
      <c r="H265" s="9"/>
      <c r="J265" s="31"/>
      <c r="K265" s="66"/>
      <c r="L265" s="31"/>
      <c r="M265" s="40"/>
      <c r="N265" s="41"/>
    </row>
    <row r="266" spans="2:14" s="7" customFormat="1" ht="15" customHeight="1">
      <c r="B266" s="11"/>
      <c r="D266" s="9"/>
      <c r="F266" s="9"/>
      <c r="H266" s="9"/>
      <c r="J266" s="31"/>
      <c r="K266" s="66"/>
      <c r="L266" s="31"/>
      <c r="M266" s="40"/>
      <c r="N266" s="41"/>
    </row>
    <row r="267" spans="2:14" s="7" customFormat="1" ht="15" customHeight="1">
      <c r="B267" s="11"/>
      <c r="D267" s="9"/>
      <c r="F267" s="9"/>
      <c r="H267" s="9"/>
      <c r="J267" s="31"/>
      <c r="K267" s="66"/>
      <c r="L267" s="31"/>
      <c r="M267" s="40"/>
      <c r="N267" s="41"/>
    </row>
    <row r="268" spans="2:14" s="7" customFormat="1" ht="15" customHeight="1">
      <c r="B268" s="11"/>
      <c r="D268" s="9"/>
      <c r="F268" s="9"/>
      <c r="H268" s="9"/>
      <c r="J268" s="31"/>
      <c r="K268" s="66"/>
      <c r="L268" s="31"/>
      <c r="M268" s="40"/>
      <c r="N268" s="41"/>
    </row>
    <row r="269" spans="2:14" s="7" customFormat="1" ht="15" customHeight="1">
      <c r="B269" s="11"/>
      <c r="D269" s="9"/>
      <c r="F269" s="9"/>
      <c r="H269" s="9"/>
      <c r="J269" s="31"/>
      <c r="K269" s="66"/>
      <c r="L269" s="31"/>
      <c r="M269" s="40"/>
      <c r="N269" s="41"/>
    </row>
    <row r="270" spans="2:14" s="7" customFormat="1" ht="15" customHeight="1">
      <c r="B270" s="11"/>
      <c r="D270" s="9"/>
      <c r="F270" s="9"/>
      <c r="H270" s="9"/>
      <c r="J270" s="31"/>
      <c r="K270" s="66"/>
      <c r="L270" s="31"/>
      <c r="M270" s="40"/>
      <c r="N270" s="41"/>
    </row>
    <row r="271" spans="2:14" s="7" customFormat="1" ht="15" customHeight="1">
      <c r="B271" s="11"/>
      <c r="D271" s="9"/>
      <c r="F271" s="9"/>
      <c r="H271" s="9"/>
      <c r="J271" s="31"/>
      <c r="K271" s="66"/>
      <c r="L271" s="31"/>
      <c r="M271" s="40"/>
      <c r="N271" s="41"/>
    </row>
    <row r="272" spans="2:14" s="7" customFormat="1" ht="15" customHeight="1">
      <c r="B272" s="11"/>
      <c r="D272" s="9"/>
      <c r="F272" s="9"/>
      <c r="H272" s="9"/>
      <c r="J272" s="31"/>
      <c r="K272" s="66"/>
      <c r="L272" s="31"/>
      <c r="M272" s="40"/>
      <c r="N272" s="41"/>
    </row>
    <row r="273" spans="2:14" s="7" customFormat="1" ht="15" customHeight="1">
      <c r="B273" s="11"/>
      <c r="D273" s="9"/>
      <c r="F273" s="9"/>
      <c r="H273" s="9"/>
      <c r="J273" s="31"/>
      <c r="K273" s="66"/>
      <c r="L273" s="31"/>
      <c r="M273" s="40"/>
      <c r="N273" s="41"/>
    </row>
    <row r="274" spans="2:14" s="7" customFormat="1" ht="15" customHeight="1">
      <c r="B274" s="11"/>
      <c r="D274" s="9"/>
      <c r="F274" s="9"/>
      <c r="H274" s="9"/>
      <c r="J274" s="31"/>
      <c r="K274" s="66"/>
      <c r="L274" s="31"/>
      <c r="M274" s="40"/>
      <c r="N274" s="41"/>
    </row>
    <row r="275" spans="2:14" s="7" customFormat="1" ht="15" customHeight="1">
      <c r="B275" s="11"/>
      <c r="D275" s="9"/>
      <c r="F275" s="9"/>
      <c r="H275" s="9"/>
      <c r="J275" s="31"/>
      <c r="K275" s="66"/>
      <c r="L275" s="31"/>
      <c r="M275" s="40"/>
      <c r="N275" s="41"/>
    </row>
    <row r="276" spans="2:14" s="7" customFormat="1" ht="15" customHeight="1">
      <c r="B276" s="11"/>
      <c r="D276" s="9"/>
      <c r="F276" s="9"/>
      <c r="H276" s="9"/>
      <c r="J276" s="31"/>
      <c r="K276" s="66"/>
      <c r="L276" s="31"/>
      <c r="M276" s="40"/>
      <c r="N276" s="41"/>
    </row>
    <row r="277" spans="2:14" s="7" customFormat="1" ht="15" customHeight="1">
      <c r="B277" s="11"/>
      <c r="D277" s="9"/>
      <c r="F277" s="9"/>
      <c r="H277" s="9"/>
      <c r="J277" s="31"/>
      <c r="K277" s="66"/>
      <c r="L277" s="31"/>
      <c r="M277" s="40"/>
      <c r="N277" s="41"/>
    </row>
    <row r="278" spans="2:14" s="7" customFormat="1" ht="15" customHeight="1">
      <c r="B278" s="11"/>
      <c r="D278" s="9"/>
      <c r="F278" s="9"/>
      <c r="H278" s="9"/>
      <c r="J278" s="31"/>
      <c r="K278" s="66"/>
      <c r="L278" s="31"/>
      <c r="M278" s="40"/>
      <c r="N278" s="41"/>
    </row>
    <row r="279" spans="2:14" s="7" customFormat="1" ht="15" customHeight="1">
      <c r="B279" s="11"/>
      <c r="D279" s="9"/>
      <c r="F279" s="9"/>
      <c r="H279" s="9"/>
      <c r="J279" s="31"/>
      <c r="K279" s="66"/>
      <c r="L279" s="31"/>
      <c r="M279" s="40"/>
      <c r="N279" s="41"/>
    </row>
    <row r="280" spans="2:14" s="7" customFormat="1" ht="15" customHeight="1">
      <c r="B280" s="11"/>
      <c r="D280" s="9"/>
      <c r="F280" s="9"/>
      <c r="H280" s="9"/>
      <c r="J280" s="31"/>
      <c r="K280" s="66"/>
      <c r="L280" s="31"/>
      <c r="M280" s="40"/>
      <c r="N280" s="41"/>
    </row>
    <row r="281" spans="2:14" s="7" customFormat="1" ht="15" customHeight="1">
      <c r="B281" s="11"/>
      <c r="D281" s="9"/>
      <c r="F281" s="9"/>
      <c r="H281" s="9"/>
      <c r="J281" s="31"/>
      <c r="K281" s="66"/>
      <c r="L281" s="31"/>
      <c r="M281" s="40"/>
      <c r="N281" s="41"/>
    </row>
    <row r="282" spans="2:14" s="7" customFormat="1" ht="15" customHeight="1">
      <c r="B282" s="11"/>
      <c r="D282" s="9"/>
      <c r="F282" s="9"/>
      <c r="H282" s="9"/>
      <c r="J282" s="31"/>
      <c r="K282" s="66"/>
      <c r="L282" s="31"/>
      <c r="M282" s="40"/>
      <c r="N282" s="41"/>
    </row>
    <row r="283" spans="2:14" s="7" customFormat="1" ht="15" customHeight="1">
      <c r="B283" s="11"/>
      <c r="D283" s="9"/>
      <c r="F283" s="9"/>
      <c r="H283" s="9"/>
      <c r="J283" s="31"/>
      <c r="K283" s="66"/>
      <c r="L283" s="31"/>
      <c r="M283" s="40"/>
      <c r="N283" s="41"/>
    </row>
    <row r="284" spans="2:14" s="7" customFormat="1" ht="15" customHeight="1">
      <c r="B284" s="11"/>
      <c r="D284" s="9"/>
      <c r="F284" s="9"/>
      <c r="H284" s="9"/>
      <c r="J284" s="31"/>
      <c r="K284" s="66"/>
      <c r="L284" s="31"/>
      <c r="M284" s="40"/>
      <c r="N284" s="41"/>
    </row>
    <row r="285" spans="2:14" s="7" customFormat="1" ht="15" customHeight="1">
      <c r="B285" s="11"/>
      <c r="D285" s="9"/>
      <c r="F285" s="9"/>
      <c r="H285" s="9"/>
      <c r="J285" s="31"/>
      <c r="K285" s="66"/>
      <c r="L285" s="31"/>
      <c r="M285" s="40"/>
      <c r="N285" s="41"/>
    </row>
    <row r="286" spans="2:14" s="7" customFormat="1" ht="15" customHeight="1">
      <c r="B286" s="11"/>
      <c r="D286" s="9"/>
      <c r="F286" s="9"/>
      <c r="H286" s="9"/>
      <c r="J286" s="31"/>
      <c r="K286" s="66"/>
      <c r="L286" s="31"/>
      <c r="M286" s="40"/>
      <c r="N286" s="41"/>
    </row>
    <row r="287" spans="2:14" s="7" customFormat="1" ht="15" customHeight="1">
      <c r="B287" s="11"/>
      <c r="D287" s="9"/>
      <c r="F287" s="9"/>
      <c r="H287" s="9"/>
      <c r="J287" s="31"/>
      <c r="K287" s="66"/>
      <c r="L287" s="31"/>
      <c r="M287" s="40"/>
      <c r="N287" s="41"/>
    </row>
    <row r="288" spans="2:14" s="7" customFormat="1" ht="15" customHeight="1">
      <c r="B288" s="11"/>
      <c r="D288" s="9"/>
      <c r="F288" s="9"/>
      <c r="H288" s="9"/>
      <c r="J288" s="31"/>
      <c r="K288" s="66"/>
      <c r="L288" s="31"/>
      <c r="M288" s="40"/>
      <c r="N288" s="41"/>
    </row>
    <row r="289" spans="2:14" s="7" customFormat="1" ht="15" customHeight="1">
      <c r="B289" s="11"/>
      <c r="D289" s="9"/>
      <c r="F289" s="9"/>
      <c r="H289" s="9"/>
      <c r="J289" s="31"/>
      <c r="K289" s="66"/>
      <c r="L289" s="31"/>
      <c r="M289" s="40"/>
      <c r="N289" s="41"/>
    </row>
    <row r="290" spans="2:14" s="7" customFormat="1" ht="15" customHeight="1">
      <c r="B290" s="11"/>
      <c r="D290" s="9"/>
      <c r="F290" s="9"/>
      <c r="H290" s="9"/>
      <c r="J290" s="31"/>
      <c r="K290" s="66"/>
      <c r="L290" s="31"/>
      <c r="M290" s="40"/>
      <c r="N290" s="41"/>
    </row>
    <row r="291" spans="2:14" s="7" customFormat="1" ht="15" customHeight="1">
      <c r="B291" s="11"/>
      <c r="D291" s="9"/>
      <c r="F291" s="9"/>
      <c r="H291" s="9"/>
      <c r="J291" s="31"/>
      <c r="K291" s="66"/>
      <c r="L291" s="31"/>
      <c r="M291" s="40"/>
      <c r="N291" s="41"/>
    </row>
    <row r="292" spans="2:14" s="7" customFormat="1" ht="15" customHeight="1">
      <c r="B292" s="11"/>
      <c r="D292" s="9"/>
      <c r="F292" s="9"/>
      <c r="H292" s="9"/>
      <c r="J292" s="31"/>
      <c r="K292" s="66"/>
      <c r="L292" s="31"/>
      <c r="M292" s="40"/>
      <c r="N292" s="41"/>
    </row>
    <row r="293" spans="2:14" s="7" customFormat="1" ht="15" customHeight="1">
      <c r="B293" s="11"/>
      <c r="D293" s="9"/>
      <c r="F293" s="9"/>
      <c r="H293" s="9"/>
      <c r="J293" s="31"/>
      <c r="K293" s="66"/>
      <c r="L293" s="31"/>
      <c r="M293" s="40"/>
      <c r="N293" s="41"/>
    </row>
    <row r="294" spans="2:14" s="7" customFormat="1" ht="15" customHeight="1">
      <c r="B294" s="11"/>
      <c r="D294" s="9"/>
      <c r="F294" s="9"/>
      <c r="H294" s="9"/>
      <c r="J294" s="31"/>
      <c r="K294" s="66"/>
      <c r="L294" s="31"/>
      <c r="M294" s="40"/>
      <c r="N294" s="41"/>
    </row>
    <row r="295" spans="2:14" s="7" customFormat="1" ht="15" customHeight="1">
      <c r="B295" s="11"/>
      <c r="D295" s="9"/>
      <c r="F295" s="9"/>
      <c r="H295" s="9"/>
      <c r="J295" s="31"/>
      <c r="K295" s="66"/>
      <c r="L295" s="31"/>
      <c r="M295" s="40"/>
      <c r="N295" s="41"/>
    </row>
    <row r="296" spans="2:14" s="7" customFormat="1" ht="15" customHeight="1">
      <c r="B296" s="11"/>
      <c r="D296" s="9"/>
      <c r="F296" s="9"/>
      <c r="H296" s="9"/>
      <c r="J296" s="31"/>
      <c r="K296" s="66"/>
      <c r="L296" s="31"/>
      <c r="M296" s="40"/>
      <c r="N296" s="41"/>
    </row>
    <row r="297" spans="2:14" s="7" customFormat="1" ht="15" customHeight="1">
      <c r="B297" s="11"/>
      <c r="D297" s="9"/>
      <c r="F297" s="9"/>
      <c r="H297" s="9"/>
      <c r="J297" s="31"/>
      <c r="K297" s="66"/>
      <c r="L297" s="31"/>
      <c r="M297" s="40"/>
      <c r="N297" s="41"/>
    </row>
    <row r="298" spans="2:14" s="7" customFormat="1" ht="15" customHeight="1">
      <c r="B298" s="11"/>
      <c r="D298" s="9"/>
      <c r="F298" s="9"/>
      <c r="H298" s="9"/>
      <c r="J298" s="31"/>
      <c r="K298" s="66"/>
      <c r="L298" s="31"/>
      <c r="M298" s="40"/>
      <c r="N298" s="41"/>
    </row>
    <row r="299" spans="2:14" s="7" customFormat="1" ht="15" customHeight="1">
      <c r="B299" s="11"/>
      <c r="D299" s="9"/>
      <c r="F299" s="9"/>
      <c r="H299" s="9"/>
      <c r="J299" s="31"/>
      <c r="K299" s="66"/>
      <c r="L299" s="31"/>
      <c r="M299" s="40"/>
      <c r="N299" s="41"/>
    </row>
    <row r="300" spans="2:14" s="7" customFormat="1" ht="15" customHeight="1">
      <c r="B300" s="11"/>
      <c r="D300" s="9"/>
      <c r="F300" s="9"/>
      <c r="H300" s="9"/>
      <c r="J300" s="31"/>
      <c r="K300" s="66"/>
      <c r="L300" s="31"/>
      <c r="M300" s="40"/>
      <c r="N300" s="41"/>
    </row>
    <row r="301" spans="2:14" s="7" customFormat="1" ht="15" customHeight="1">
      <c r="B301" s="11"/>
      <c r="D301" s="9"/>
      <c r="F301" s="9"/>
      <c r="H301" s="9"/>
      <c r="J301" s="31"/>
      <c r="K301" s="66"/>
      <c r="L301" s="31"/>
      <c r="M301" s="40"/>
      <c r="N301" s="41"/>
    </row>
    <row r="302" spans="2:14" s="7" customFormat="1" ht="15" customHeight="1">
      <c r="B302" s="11"/>
      <c r="D302" s="9"/>
      <c r="F302" s="9"/>
      <c r="H302" s="9"/>
      <c r="J302" s="31"/>
      <c r="K302" s="66"/>
      <c r="L302" s="31"/>
      <c r="M302" s="40"/>
      <c r="N302" s="41"/>
    </row>
    <row r="303" spans="2:14" s="7" customFormat="1" ht="15" customHeight="1">
      <c r="B303" s="11"/>
      <c r="D303" s="9"/>
      <c r="F303" s="9"/>
      <c r="H303" s="9"/>
      <c r="J303" s="31"/>
      <c r="K303" s="66"/>
      <c r="L303" s="31"/>
      <c r="M303" s="40"/>
      <c r="N303" s="41"/>
    </row>
    <row r="304" spans="2:14" s="7" customFormat="1" ht="15" customHeight="1">
      <c r="B304" s="11"/>
      <c r="D304" s="9"/>
      <c r="F304" s="9"/>
      <c r="H304" s="9"/>
      <c r="J304" s="31"/>
      <c r="K304" s="66"/>
      <c r="L304" s="31"/>
      <c r="M304" s="40"/>
      <c r="N304" s="41"/>
    </row>
    <row r="305" spans="2:14" s="7" customFormat="1" ht="15" customHeight="1">
      <c r="B305" s="11"/>
      <c r="D305" s="9"/>
      <c r="F305" s="9"/>
      <c r="H305" s="9"/>
      <c r="J305" s="31"/>
      <c r="K305" s="66"/>
      <c r="L305" s="31"/>
      <c r="M305" s="40"/>
      <c r="N305" s="41"/>
    </row>
    <row r="306" spans="2:14" s="7" customFormat="1" ht="15" customHeight="1">
      <c r="B306" s="11"/>
      <c r="D306" s="9"/>
      <c r="F306" s="9"/>
      <c r="H306" s="9"/>
      <c r="J306" s="31"/>
      <c r="K306" s="66"/>
      <c r="L306" s="31"/>
      <c r="M306" s="40"/>
      <c r="N306" s="41"/>
    </row>
    <row r="307" spans="2:14" s="7" customFormat="1" ht="15" customHeight="1">
      <c r="B307" s="11"/>
      <c r="D307" s="9"/>
      <c r="F307" s="9"/>
      <c r="H307" s="9"/>
      <c r="J307" s="31"/>
      <c r="K307" s="66"/>
      <c r="L307" s="31"/>
      <c r="M307" s="40"/>
      <c r="N307" s="41"/>
    </row>
    <row r="308" spans="2:14" s="7" customFormat="1" ht="15" customHeight="1">
      <c r="B308" s="11"/>
      <c r="D308" s="9"/>
      <c r="F308" s="9"/>
      <c r="H308" s="9"/>
      <c r="J308" s="31"/>
      <c r="K308" s="66"/>
      <c r="L308" s="31"/>
      <c r="M308" s="40"/>
      <c r="N308" s="41"/>
    </row>
    <row r="309" spans="2:14" s="7" customFormat="1" ht="15" customHeight="1">
      <c r="B309" s="11"/>
      <c r="D309" s="9"/>
      <c r="F309" s="9"/>
      <c r="H309" s="9"/>
      <c r="J309" s="31"/>
      <c r="K309" s="66"/>
      <c r="L309" s="31"/>
      <c r="M309" s="40"/>
      <c r="N309" s="41"/>
    </row>
    <row r="310" spans="2:14" s="7" customFormat="1" ht="15" customHeight="1">
      <c r="B310" s="11"/>
      <c r="D310" s="9"/>
      <c r="F310" s="9"/>
      <c r="H310" s="9"/>
      <c r="J310" s="31"/>
      <c r="K310" s="66"/>
      <c r="L310" s="31"/>
      <c r="M310" s="40"/>
      <c r="N310" s="41"/>
    </row>
    <row r="311" spans="2:14" s="7" customFormat="1" ht="15" customHeight="1">
      <c r="B311" s="11"/>
      <c r="D311" s="9"/>
      <c r="F311" s="9"/>
      <c r="H311" s="9"/>
      <c r="J311" s="31"/>
      <c r="K311" s="66"/>
      <c r="L311" s="31"/>
      <c r="M311" s="40"/>
      <c r="N311" s="41"/>
    </row>
    <row r="312" spans="2:14" s="7" customFormat="1" ht="15" customHeight="1">
      <c r="B312" s="11"/>
      <c r="D312" s="9"/>
      <c r="F312" s="9"/>
      <c r="H312" s="9"/>
      <c r="J312" s="31"/>
      <c r="K312" s="66"/>
      <c r="L312" s="31"/>
      <c r="M312" s="40"/>
      <c r="N312" s="41"/>
    </row>
    <row r="313" spans="2:14" s="7" customFormat="1" ht="15" customHeight="1">
      <c r="B313" s="11"/>
      <c r="D313" s="9"/>
      <c r="F313" s="9"/>
      <c r="H313" s="9"/>
      <c r="J313" s="31"/>
      <c r="K313" s="66"/>
      <c r="L313" s="31"/>
      <c r="M313" s="40"/>
      <c r="N313" s="41"/>
    </row>
    <row r="314" spans="2:14" s="7" customFormat="1" ht="15" customHeight="1">
      <c r="B314" s="11"/>
      <c r="D314" s="9"/>
      <c r="F314" s="9"/>
      <c r="H314" s="9"/>
      <c r="J314" s="31"/>
      <c r="K314" s="66"/>
      <c r="L314" s="31"/>
      <c r="M314" s="40"/>
      <c r="N314" s="41"/>
    </row>
    <row r="315" spans="2:14" s="7" customFormat="1" ht="15" customHeight="1">
      <c r="B315" s="11"/>
      <c r="D315" s="9"/>
      <c r="F315" s="9"/>
      <c r="H315" s="9"/>
      <c r="J315" s="31"/>
      <c r="K315" s="66"/>
      <c r="L315" s="31"/>
      <c r="M315" s="40"/>
      <c r="N315" s="41"/>
    </row>
    <row r="316" spans="2:14" s="7" customFormat="1" ht="15" customHeight="1">
      <c r="B316" s="11"/>
      <c r="D316" s="9"/>
      <c r="F316" s="9"/>
      <c r="H316" s="9"/>
      <c r="J316" s="31"/>
      <c r="K316" s="66"/>
      <c r="L316" s="31"/>
      <c r="M316" s="40"/>
      <c r="N316" s="41"/>
    </row>
    <row r="317" spans="2:14" s="7" customFormat="1" ht="15" customHeight="1">
      <c r="B317" s="11"/>
      <c r="D317" s="9"/>
      <c r="F317" s="9"/>
      <c r="H317" s="9"/>
      <c r="J317" s="31"/>
      <c r="K317" s="66"/>
      <c r="L317" s="31"/>
      <c r="M317" s="40"/>
      <c r="N317" s="41"/>
    </row>
    <row r="318" spans="2:14" s="7" customFormat="1" ht="15" customHeight="1">
      <c r="B318" s="11"/>
      <c r="D318" s="9"/>
      <c r="F318" s="9"/>
      <c r="H318" s="9"/>
      <c r="J318" s="31"/>
      <c r="K318" s="66"/>
      <c r="L318" s="31"/>
      <c r="M318" s="40"/>
      <c r="N318" s="41"/>
    </row>
    <row r="319" spans="2:14" s="7" customFormat="1" ht="15" customHeight="1">
      <c r="B319" s="11"/>
      <c r="D319" s="9"/>
      <c r="F319" s="9"/>
      <c r="H319" s="9"/>
      <c r="J319" s="31"/>
      <c r="K319" s="66"/>
      <c r="L319" s="31"/>
      <c r="M319" s="40"/>
      <c r="N319" s="41"/>
    </row>
    <row r="320" spans="2:14" s="7" customFormat="1" ht="15" customHeight="1">
      <c r="B320" s="11"/>
      <c r="D320" s="9"/>
      <c r="F320" s="9"/>
      <c r="H320" s="9"/>
      <c r="J320" s="31"/>
      <c r="K320" s="66"/>
      <c r="L320" s="31"/>
      <c r="M320" s="40"/>
      <c r="N320" s="41"/>
    </row>
    <row r="321" spans="2:14" s="7" customFormat="1" ht="15" customHeight="1">
      <c r="B321" s="11"/>
      <c r="D321" s="9"/>
      <c r="F321" s="9"/>
      <c r="H321" s="9"/>
      <c r="J321" s="31"/>
      <c r="K321" s="66"/>
      <c r="L321" s="31"/>
      <c r="M321" s="40"/>
      <c r="N321" s="41"/>
    </row>
    <row r="322" spans="2:14" s="7" customFormat="1" ht="15" customHeight="1">
      <c r="B322" s="11"/>
      <c r="D322" s="9"/>
      <c r="F322" s="9"/>
      <c r="H322" s="9"/>
      <c r="J322" s="31"/>
      <c r="K322" s="66"/>
      <c r="L322" s="31"/>
      <c r="M322" s="40"/>
      <c r="N322" s="41"/>
    </row>
    <row r="323" spans="2:14" s="7" customFormat="1" ht="15" customHeight="1">
      <c r="B323" s="11"/>
      <c r="D323" s="9"/>
      <c r="F323" s="9"/>
      <c r="H323" s="9"/>
      <c r="J323" s="31"/>
      <c r="K323" s="66"/>
      <c r="L323" s="31"/>
      <c r="M323" s="40"/>
      <c r="N323" s="41"/>
    </row>
    <row r="324" spans="2:14" s="7" customFormat="1" ht="15" customHeight="1">
      <c r="B324" s="11"/>
      <c r="D324" s="9"/>
      <c r="F324" s="9"/>
      <c r="H324" s="9"/>
      <c r="J324" s="31"/>
      <c r="K324" s="66"/>
      <c r="L324" s="31"/>
      <c r="M324" s="40"/>
      <c r="N324" s="41"/>
    </row>
    <row r="325" spans="2:14" s="7" customFormat="1" ht="15" customHeight="1">
      <c r="B325" s="11"/>
      <c r="D325" s="9"/>
      <c r="F325" s="9"/>
      <c r="H325" s="9"/>
      <c r="J325" s="31"/>
      <c r="K325" s="66"/>
      <c r="L325" s="31"/>
      <c r="M325" s="40"/>
      <c r="N325" s="41"/>
    </row>
    <row r="326" spans="2:14" s="7" customFormat="1" ht="15" customHeight="1">
      <c r="B326" s="11"/>
      <c r="D326" s="9"/>
      <c r="F326" s="9"/>
      <c r="H326" s="9"/>
      <c r="J326" s="31"/>
      <c r="K326" s="66"/>
      <c r="L326" s="31"/>
      <c r="M326" s="40"/>
      <c r="N326" s="41"/>
    </row>
    <row r="327" spans="2:14" s="7" customFormat="1" ht="15" customHeight="1">
      <c r="B327" s="11"/>
      <c r="D327" s="9"/>
      <c r="F327" s="9"/>
      <c r="H327" s="9"/>
      <c r="J327" s="31"/>
      <c r="K327" s="66"/>
      <c r="L327" s="31"/>
      <c r="M327" s="40"/>
      <c r="N327" s="41"/>
    </row>
    <row r="328" spans="2:14" s="7" customFormat="1" ht="15" customHeight="1">
      <c r="B328" s="11"/>
      <c r="D328" s="9"/>
      <c r="F328" s="9"/>
      <c r="H328" s="9"/>
      <c r="J328" s="31"/>
      <c r="K328" s="66"/>
      <c r="L328" s="31"/>
      <c r="M328" s="40"/>
      <c r="N328" s="41"/>
    </row>
    <row r="329" spans="2:14" s="7" customFormat="1" ht="15" customHeight="1">
      <c r="B329" s="11"/>
      <c r="D329" s="9"/>
      <c r="F329" s="9"/>
      <c r="H329" s="9"/>
      <c r="J329" s="31"/>
      <c r="K329" s="66"/>
      <c r="L329" s="31"/>
      <c r="M329" s="40"/>
      <c r="N329" s="41"/>
    </row>
    <row r="330" spans="2:14" s="7" customFormat="1" ht="15" customHeight="1">
      <c r="B330" s="11"/>
      <c r="D330" s="9"/>
      <c r="F330" s="9"/>
      <c r="H330" s="9"/>
      <c r="J330" s="31"/>
      <c r="K330" s="66"/>
      <c r="L330" s="31"/>
      <c r="M330" s="40"/>
      <c r="N330" s="41"/>
    </row>
    <row r="331" spans="2:14" s="7" customFormat="1" ht="15" customHeight="1">
      <c r="B331" s="11"/>
      <c r="D331" s="9"/>
      <c r="F331" s="9"/>
      <c r="H331" s="9"/>
      <c r="J331" s="31"/>
      <c r="K331" s="66"/>
      <c r="L331" s="31"/>
      <c r="M331" s="40"/>
      <c r="N331" s="41"/>
    </row>
    <row r="332" spans="2:14" s="7" customFormat="1" ht="15" customHeight="1">
      <c r="B332" s="11"/>
      <c r="D332" s="9"/>
      <c r="F332" s="9"/>
      <c r="H332" s="9"/>
      <c r="J332" s="31"/>
      <c r="K332" s="66"/>
      <c r="L332" s="31"/>
      <c r="M332" s="40"/>
      <c r="N332" s="41"/>
    </row>
    <row r="333" spans="2:14" s="7" customFormat="1" ht="15" customHeight="1">
      <c r="B333" s="11"/>
      <c r="D333" s="9"/>
      <c r="F333" s="9"/>
      <c r="H333" s="9"/>
      <c r="J333" s="31"/>
      <c r="K333" s="66"/>
      <c r="L333" s="31"/>
      <c r="M333" s="40"/>
      <c r="N333" s="41"/>
    </row>
    <row r="334" spans="2:14" s="7" customFormat="1" ht="15" customHeight="1">
      <c r="B334" s="11"/>
      <c r="D334" s="9"/>
      <c r="F334" s="9"/>
      <c r="H334" s="9"/>
      <c r="J334" s="31"/>
      <c r="K334" s="66"/>
      <c r="L334" s="31"/>
      <c r="M334" s="40"/>
      <c r="N334" s="41"/>
    </row>
    <row r="335" spans="2:14" s="7" customFormat="1" ht="15" customHeight="1">
      <c r="B335" s="11"/>
      <c r="D335" s="9"/>
      <c r="F335" s="9"/>
      <c r="H335" s="9"/>
      <c r="J335" s="31"/>
      <c r="K335" s="66"/>
      <c r="L335" s="31"/>
      <c r="M335" s="40"/>
      <c r="N335" s="41"/>
    </row>
    <row r="336" spans="2:14" s="7" customFormat="1" ht="15" customHeight="1">
      <c r="B336" s="11"/>
      <c r="D336" s="9"/>
      <c r="F336" s="9"/>
      <c r="H336" s="9"/>
      <c r="J336" s="31"/>
      <c r="K336" s="66"/>
      <c r="L336" s="31"/>
      <c r="M336" s="40"/>
      <c r="N336" s="41"/>
    </row>
    <row r="337" spans="2:14" s="7" customFormat="1" ht="15" customHeight="1">
      <c r="B337" s="11"/>
      <c r="D337" s="9"/>
      <c r="F337" s="9"/>
      <c r="H337" s="9"/>
      <c r="J337" s="31"/>
      <c r="K337" s="66"/>
      <c r="L337" s="31"/>
      <c r="M337" s="40"/>
      <c r="N337" s="41"/>
    </row>
    <row r="338" spans="2:14" s="7" customFormat="1" ht="15" customHeight="1">
      <c r="B338" s="11"/>
      <c r="D338" s="9"/>
      <c r="F338" s="9"/>
      <c r="H338" s="9"/>
      <c r="J338" s="31"/>
      <c r="K338" s="66"/>
      <c r="L338" s="31"/>
      <c r="M338" s="40"/>
      <c r="N338" s="41"/>
    </row>
    <row r="339" spans="2:14" s="7" customFormat="1" ht="15" customHeight="1">
      <c r="B339" s="11"/>
      <c r="D339" s="9"/>
      <c r="F339" s="9"/>
      <c r="H339" s="9"/>
      <c r="J339" s="31"/>
      <c r="K339" s="66"/>
      <c r="L339" s="31"/>
      <c r="M339" s="40"/>
      <c r="N339" s="41"/>
    </row>
    <row r="340" spans="2:14" s="7" customFormat="1" ht="15" customHeight="1">
      <c r="B340" s="11"/>
      <c r="D340" s="9"/>
      <c r="F340" s="9"/>
      <c r="H340" s="9"/>
      <c r="J340" s="31"/>
      <c r="K340" s="66"/>
      <c r="L340" s="31"/>
      <c r="M340" s="40"/>
      <c r="N340" s="41"/>
    </row>
    <row r="341" spans="2:14" s="7" customFormat="1" ht="15" customHeight="1">
      <c r="B341" s="11"/>
      <c r="D341" s="9"/>
      <c r="F341" s="9"/>
      <c r="H341" s="9"/>
      <c r="J341" s="31"/>
      <c r="K341" s="66"/>
      <c r="L341" s="31"/>
      <c r="M341" s="40"/>
      <c r="N341" s="41"/>
    </row>
    <row r="342" spans="2:14" s="7" customFormat="1" ht="15" customHeight="1">
      <c r="B342" s="11"/>
      <c r="D342" s="9"/>
      <c r="F342" s="9"/>
      <c r="H342" s="9"/>
      <c r="J342" s="31"/>
      <c r="K342" s="66"/>
      <c r="L342" s="31"/>
      <c r="M342" s="40"/>
      <c r="N342" s="41"/>
    </row>
    <row r="343" spans="2:14" s="7" customFormat="1" ht="15" customHeight="1">
      <c r="B343" s="11"/>
      <c r="D343" s="9"/>
      <c r="F343" s="9"/>
      <c r="H343" s="9"/>
      <c r="J343" s="31"/>
      <c r="K343" s="66"/>
      <c r="L343" s="31"/>
      <c r="M343" s="40"/>
      <c r="N343" s="41"/>
    </row>
    <row r="344" spans="2:14" s="7" customFormat="1" ht="15" customHeight="1">
      <c r="B344" s="11"/>
      <c r="D344" s="9"/>
      <c r="F344" s="9"/>
      <c r="H344" s="9"/>
      <c r="J344" s="31"/>
      <c r="K344" s="66"/>
      <c r="L344" s="31"/>
      <c r="M344" s="40"/>
      <c r="N344" s="41"/>
    </row>
    <row r="345" spans="2:14" s="7" customFormat="1" ht="15" customHeight="1">
      <c r="B345" s="11"/>
      <c r="D345" s="9"/>
      <c r="F345" s="9"/>
      <c r="H345" s="9"/>
      <c r="J345" s="31"/>
      <c r="K345" s="66"/>
      <c r="L345" s="31"/>
      <c r="M345" s="40"/>
      <c r="N345" s="41"/>
    </row>
    <row r="346" spans="2:14" s="7" customFormat="1" ht="15" customHeight="1">
      <c r="B346" s="11"/>
      <c r="D346" s="9"/>
      <c r="F346" s="9"/>
      <c r="H346" s="9"/>
      <c r="J346" s="31"/>
      <c r="K346" s="66"/>
      <c r="L346" s="31"/>
      <c r="M346" s="40"/>
      <c r="N346" s="41"/>
    </row>
    <row r="347" spans="2:14" s="7" customFormat="1" ht="15" customHeight="1">
      <c r="B347" s="11"/>
      <c r="D347" s="9"/>
      <c r="F347" s="9"/>
      <c r="H347" s="9"/>
      <c r="J347" s="31"/>
      <c r="K347" s="66"/>
      <c r="L347" s="31"/>
      <c r="M347" s="40"/>
      <c r="N347" s="41"/>
    </row>
    <row r="348" spans="2:14" s="7" customFormat="1" ht="15" customHeight="1">
      <c r="B348" s="11"/>
      <c r="D348" s="9"/>
      <c r="F348" s="9"/>
      <c r="H348" s="9"/>
      <c r="J348" s="31"/>
      <c r="K348" s="66"/>
      <c r="L348" s="31"/>
      <c r="M348" s="40"/>
      <c r="N348" s="41"/>
    </row>
    <row r="349" spans="2:14" s="7" customFormat="1" ht="15" customHeight="1">
      <c r="B349" s="11"/>
      <c r="D349" s="9"/>
      <c r="F349" s="9"/>
      <c r="H349" s="9"/>
      <c r="J349" s="31"/>
      <c r="K349" s="66"/>
      <c r="L349" s="31"/>
      <c r="M349" s="40"/>
      <c r="N349" s="41"/>
    </row>
    <row r="350" spans="2:14" s="7" customFormat="1" ht="15" customHeight="1">
      <c r="B350" s="11"/>
      <c r="D350" s="9"/>
      <c r="F350" s="9"/>
      <c r="H350" s="9"/>
      <c r="J350" s="31"/>
      <c r="K350" s="66"/>
      <c r="L350" s="31"/>
      <c r="M350" s="40"/>
      <c r="N350" s="41"/>
    </row>
    <row r="351" spans="2:14" s="7" customFormat="1" ht="15" customHeight="1">
      <c r="B351" s="11"/>
      <c r="D351" s="9"/>
      <c r="F351" s="9"/>
      <c r="H351" s="9"/>
      <c r="J351" s="31"/>
      <c r="K351" s="66"/>
      <c r="L351" s="31"/>
      <c r="M351" s="40"/>
      <c r="N351" s="41"/>
    </row>
    <row r="352" spans="2:14" s="7" customFormat="1" ht="15" customHeight="1">
      <c r="B352" s="11"/>
      <c r="D352" s="9"/>
      <c r="F352" s="9"/>
      <c r="H352" s="9"/>
      <c r="J352" s="31"/>
      <c r="K352" s="66"/>
      <c r="L352" s="31"/>
      <c r="M352" s="40"/>
      <c r="N352" s="41"/>
    </row>
    <row r="353" spans="2:14" s="7" customFormat="1" ht="15" customHeight="1">
      <c r="B353" s="11"/>
      <c r="D353" s="9"/>
      <c r="F353" s="9"/>
      <c r="H353" s="9"/>
      <c r="J353" s="31"/>
      <c r="K353" s="66"/>
      <c r="L353" s="31"/>
      <c r="M353" s="40"/>
      <c r="N353" s="41"/>
    </row>
    <row r="354" spans="2:14" s="7" customFormat="1" ht="15" customHeight="1">
      <c r="B354" s="11"/>
      <c r="D354" s="9"/>
      <c r="F354" s="9"/>
      <c r="H354" s="9"/>
      <c r="J354" s="31"/>
      <c r="K354" s="66"/>
      <c r="L354" s="31"/>
      <c r="M354" s="40"/>
      <c r="N354" s="41"/>
    </row>
    <row r="355" spans="2:14" s="7" customFormat="1" ht="15" customHeight="1">
      <c r="B355" s="11"/>
      <c r="D355" s="9"/>
      <c r="F355" s="9"/>
      <c r="H355" s="9"/>
      <c r="J355" s="31"/>
      <c r="K355" s="66"/>
      <c r="L355" s="31"/>
      <c r="M355" s="40"/>
      <c r="N355" s="41"/>
    </row>
    <row r="356" spans="2:14" s="7" customFormat="1" ht="15" customHeight="1">
      <c r="B356" s="11"/>
      <c r="D356" s="9"/>
      <c r="F356" s="9"/>
      <c r="H356" s="9"/>
      <c r="J356" s="31"/>
      <c r="K356" s="66"/>
      <c r="L356" s="31"/>
      <c r="M356" s="40"/>
      <c r="N356" s="41"/>
    </row>
    <row r="357" spans="2:14" s="7" customFormat="1" ht="15" customHeight="1">
      <c r="B357" s="11"/>
      <c r="D357" s="9"/>
      <c r="F357" s="9"/>
      <c r="H357" s="9"/>
      <c r="J357" s="31"/>
      <c r="K357" s="66"/>
      <c r="L357" s="31"/>
      <c r="M357" s="40"/>
      <c r="N357" s="41"/>
    </row>
    <row r="358" spans="2:14" s="7" customFormat="1" ht="15" customHeight="1">
      <c r="B358" s="11"/>
      <c r="D358" s="9"/>
      <c r="F358" s="9"/>
      <c r="H358" s="9"/>
      <c r="J358" s="31"/>
      <c r="K358" s="66"/>
      <c r="L358" s="31"/>
      <c r="M358" s="40"/>
      <c r="N358" s="41"/>
    </row>
    <row r="359" spans="2:14" s="7" customFormat="1" ht="15" customHeight="1">
      <c r="B359" s="11"/>
      <c r="D359" s="9"/>
      <c r="F359" s="9"/>
      <c r="H359" s="9"/>
      <c r="J359" s="31"/>
      <c r="K359" s="66"/>
      <c r="L359" s="31"/>
      <c r="M359" s="40"/>
      <c r="N359" s="41"/>
    </row>
    <row r="360" spans="2:14" s="7" customFormat="1" ht="15" customHeight="1">
      <c r="B360" s="11"/>
      <c r="D360" s="9"/>
      <c r="F360" s="9"/>
      <c r="H360" s="9"/>
      <c r="J360" s="31"/>
      <c r="K360" s="66"/>
      <c r="L360" s="31"/>
      <c r="M360" s="40"/>
      <c r="N360" s="41"/>
    </row>
    <row r="361" spans="2:14" s="7" customFormat="1" ht="15" customHeight="1">
      <c r="B361" s="11"/>
      <c r="D361" s="9"/>
      <c r="F361" s="9"/>
      <c r="H361" s="9"/>
      <c r="J361" s="31"/>
      <c r="K361" s="66"/>
      <c r="L361" s="31"/>
      <c r="M361" s="40"/>
      <c r="N361" s="41"/>
    </row>
    <row r="362" spans="2:14" s="7" customFormat="1" ht="15" customHeight="1">
      <c r="B362" s="11"/>
      <c r="D362" s="9"/>
      <c r="F362" s="9"/>
      <c r="H362" s="9"/>
      <c r="J362" s="31"/>
      <c r="K362" s="66"/>
      <c r="L362" s="31"/>
      <c r="M362" s="40"/>
      <c r="N362" s="41"/>
    </row>
    <row r="363" spans="2:14" s="7" customFormat="1" ht="15" customHeight="1">
      <c r="B363" s="11"/>
      <c r="D363" s="9"/>
      <c r="F363" s="9"/>
      <c r="H363" s="9"/>
      <c r="J363" s="31"/>
      <c r="K363" s="66"/>
      <c r="L363" s="31"/>
      <c r="M363" s="40"/>
      <c r="N363" s="41"/>
    </row>
    <row r="364" spans="2:14" s="7" customFormat="1" ht="15" customHeight="1">
      <c r="B364" s="11"/>
      <c r="D364" s="9"/>
      <c r="F364" s="9"/>
      <c r="H364" s="9"/>
      <c r="J364" s="31"/>
      <c r="K364" s="66"/>
      <c r="L364" s="31"/>
      <c r="M364" s="40"/>
      <c r="N364" s="41"/>
    </row>
    <row r="365" spans="2:14" s="7" customFormat="1" ht="15" customHeight="1">
      <c r="B365" s="11"/>
      <c r="D365" s="9"/>
      <c r="F365" s="9"/>
      <c r="H365" s="9"/>
      <c r="J365" s="31"/>
      <c r="K365" s="66"/>
      <c r="L365" s="31"/>
      <c r="M365" s="40"/>
      <c r="N365" s="41"/>
    </row>
    <row r="366" spans="2:14" s="7" customFormat="1" ht="15" customHeight="1">
      <c r="B366" s="11"/>
      <c r="D366" s="9"/>
      <c r="F366" s="9"/>
      <c r="H366" s="9"/>
      <c r="J366" s="31"/>
      <c r="K366" s="66"/>
      <c r="L366" s="31"/>
      <c r="M366" s="40"/>
      <c r="N366" s="41"/>
    </row>
    <row r="367" spans="2:14" s="7" customFormat="1" ht="15" customHeight="1">
      <c r="B367" s="11"/>
      <c r="D367" s="9"/>
      <c r="F367" s="9"/>
      <c r="H367" s="9"/>
      <c r="J367" s="31"/>
      <c r="K367" s="66"/>
      <c r="L367" s="31"/>
      <c r="M367" s="40"/>
      <c r="N367" s="41"/>
    </row>
    <row r="368" spans="2:14" s="7" customFormat="1" ht="15" customHeight="1">
      <c r="B368" s="11"/>
      <c r="D368" s="9"/>
      <c r="F368" s="9"/>
      <c r="H368" s="9"/>
      <c r="J368" s="31"/>
      <c r="K368" s="66"/>
      <c r="L368" s="31"/>
      <c r="M368" s="40"/>
      <c r="N368" s="41"/>
    </row>
    <row r="369" spans="2:14" s="7" customFormat="1" ht="15" customHeight="1">
      <c r="B369" s="11"/>
      <c r="D369" s="9"/>
      <c r="F369" s="9"/>
      <c r="H369" s="9"/>
      <c r="J369" s="31"/>
      <c r="K369" s="66"/>
      <c r="L369" s="31"/>
      <c r="M369" s="40"/>
      <c r="N369" s="41"/>
    </row>
    <row r="370" spans="2:14" s="7" customFormat="1" ht="15" customHeight="1">
      <c r="B370" s="11"/>
      <c r="D370" s="9"/>
      <c r="F370" s="9"/>
      <c r="H370" s="9"/>
      <c r="J370" s="31"/>
      <c r="K370" s="66"/>
      <c r="L370" s="31"/>
      <c r="M370" s="40"/>
      <c r="N370" s="41"/>
    </row>
    <row r="371" spans="2:14" s="7" customFormat="1" ht="15" customHeight="1">
      <c r="B371" s="11"/>
      <c r="D371" s="9"/>
      <c r="F371" s="9"/>
      <c r="H371" s="9"/>
      <c r="J371" s="31"/>
      <c r="K371" s="66"/>
      <c r="L371" s="31"/>
      <c r="M371" s="40"/>
      <c r="N371" s="41"/>
    </row>
    <row r="372" spans="2:14" s="7" customFormat="1" ht="15" customHeight="1">
      <c r="B372" s="11"/>
      <c r="D372" s="9"/>
      <c r="F372" s="9"/>
      <c r="H372" s="9"/>
      <c r="J372" s="31"/>
      <c r="K372" s="66"/>
      <c r="L372" s="31"/>
      <c r="M372" s="40"/>
      <c r="N372" s="41"/>
    </row>
    <row r="373" spans="2:14" s="7" customFormat="1" ht="15" customHeight="1">
      <c r="B373" s="11"/>
      <c r="D373" s="9"/>
      <c r="F373" s="9"/>
      <c r="H373" s="9"/>
      <c r="J373" s="31"/>
      <c r="K373" s="66"/>
      <c r="L373" s="31"/>
      <c r="M373" s="40"/>
      <c r="N373" s="41"/>
    </row>
    <row r="374" spans="2:14" s="7" customFormat="1" ht="15" customHeight="1">
      <c r="B374" s="11"/>
      <c r="D374" s="9"/>
      <c r="F374" s="9"/>
      <c r="H374" s="9"/>
      <c r="J374" s="31"/>
      <c r="K374" s="66"/>
      <c r="L374" s="31"/>
      <c r="M374" s="40"/>
      <c r="N374" s="41"/>
    </row>
    <row r="375" spans="2:14" s="7" customFormat="1" ht="15" customHeight="1">
      <c r="B375" s="11"/>
      <c r="D375" s="9"/>
      <c r="F375" s="9"/>
      <c r="H375" s="9"/>
      <c r="J375" s="31"/>
      <c r="K375" s="66"/>
      <c r="L375" s="31"/>
      <c r="M375" s="40"/>
      <c r="N375" s="41"/>
    </row>
    <row r="376" spans="2:14" s="7" customFormat="1" ht="15" customHeight="1">
      <c r="B376" s="11"/>
      <c r="D376" s="9"/>
      <c r="F376" s="9"/>
      <c r="H376" s="9"/>
      <c r="J376" s="31"/>
      <c r="K376" s="66"/>
      <c r="L376" s="31"/>
      <c r="M376" s="40"/>
      <c r="N376" s="41"/>
    </row>
    <row r="377" spans="2:14" s="7" customFormat="1" ht="15" customHeight="1">
      <c r="B377" s="11"/>
      <c r="D377" s="9"/>
      <c r="F377" s="9"/>
      <c r="H377" s="9"/>
      <c r="J377" s="31"/>
      <c r="K377" s="66"/>
      <c r="L377" s="31"/>
      <c r="M377" s="40"/>
      <c r="N377" s="41"/>
    </row>
    <row r="378" spans="2:14" s="7" customFormat="1" ht="15" customHeight="1">
      <c r="B378" s="11"/>
      <c r="D378" s="9"/>
      <c r="F378" s="9"/>
      <c r="H378" s="9"/>
      <c r="J378" s="31"/>
      <c r="K378" s="66"/>
      <c r="L378" s="31"/>
      <c r="M378" s="40"/>
      <c r="N378" s="41"/>
    </row>
    <row r="379" spans="2:14" s="7" customFormat="1" ht="15" customHeight="1">
      <c r="B379" s="11"/>
      <c r="D379" s="9"/>
      <c r="F379" s="9"/>
      <c r="H379" s="9"/>
      <c r="J379" s="31"/>
      <c r="K379" s="66"/>
      <c r="L379" s="31"/>
      <c r="M379" s="40"/>
      <c r="N379" s="41"/>
    </row>
    <row r="380" spans="2:14" s="7" customFormat="1" ht="15" customHeight="1">
      <c r="B380" s="11"/>
      <c r="D380" s="9"/>
      <c r="F380" s="9"/>
      <c r="H380" s="9"/>
      <c r="J380" s="31"/>
      <c r="K380" s="66"/>
      <c r="L380" s="31"/>
      <c r="M380" s="40"/>
      <c r="N380" s="41"/>
    </row>
    <row r="381" spans="2:14" s="7" customFormat="1" ht="15" customHeight="1">
      <c r="B381" s="11"/>
      <c r="D381" s="9"/>
      <c r="F381" s="9"/>
      <c r="H381" s="9"/>
      <c r="J381" s="31"/>
      <c r="K381" s="66"/>
      <c r="L381" s="31"/>
      <c r="M381" s="40"/>
      <c r="N381" s="41"/>
    </row>
    <row r="382" spans="2:14" s="7" customFormat="1" ht="15" customHeight="1">
      <c r="B382" s="11"/>
      <c r="D382" s="9"/>
      <c r="F382" s="9"/>
      <c r="H382" s="9"/>
      <c r="J382" s="31"/>
      <c r="K382" s="66"/>
      <c r="L382" s="31"/>
      <c r="M382" s="40"/>
      <c r="N382" s="41"/>
    </row>
    <row r="383" spans="2:14" s="7" customFormat="1" ht="15" customHeight="1">
      <c r="B383" s="11"/>
      <c r="D383" s="9"/>
      <c r="F383" s="9"/>
      <c r="H383" s="9"/>
      <c r="J383" s="31"/>
      <c r="K383" s="66"/>
      <c r="L383" s="31"/>
      <c r="M383" s="40"/>
      <c r="N383" s="41"/>
    </row>
    <row r="384" spans="2:14" s="7" customFormat="1" ht="15" customHeight="1">
      <c r="B384" s="11"/>
      <c r="D384" s="9"/>
      <c r="F384" s="9"/>
      <c r="H384" s="9"/>
      <c r="J384" s="31"/>
      <c r="K384" s="66"/>
      <c r="L384" s="31"/>
      <c r="M384" s="40"/>
      <c r="N384" s="41"/>
    </row>
    <row r="385" spans="2:14" s="7" customFormat="1" ht="15" customHeight="1">
      <c r="B385" s="11"/>
      <c r="D385" s="9"/>
      <c r="F385" s="9"/>
      <c r="H385" s="9"/>
      <c r="J385" s="31"/>
      <c r="K385" s="66"/>
      <c r="L385" s="31"/>
      <c r="M385" s="40"/>
      <c r="N385" s="41"/>
    </row>
    <row r="386" spans="2:14" s="7" customFormat="1" ht="15" customHeight="1">
      <c r="B386" s="11"/>
      <c r="D386" s="9"/>
      <c r="F386" s="9"/>
      <c r="H386" s="9"/>
      <c r="J386" s="31"/>
      <c r="K386" s="66"/>
      <c r="L386" s="31"/>
      <c r="M386" s="40"/>
      <c r="N386" s="41"/>
    </row>
    <row r="387" spans="2:14" s="7" customFormat="1" ht="15" customHeight="1">
      <c r="B387" s="11"/>
      <c r="D387" s="9"/>
      <c r="F387" s="9"/>
      <c r="H387" s="9"/>
      <c r="J387" s="31"/>
      <c r="K387" s="66"/>
      <c r="L387" s="31"/>
      <c r="M387" s="40"/>
      <c r="N387" s="41"/>
    </row>
    <row r="388" spans="2:14" s="7" customFormat="1" ht="15" customHeight="1">
      <c r="B388" s="11"/>
      <c r="D388" s="9"/>
      <c r="F388" s="9"/>
      <c r="H388" s="9"/>
      <c r="J388" s="31"/>
      <c r="K388" s="66"/>
      <c r="L388" s="31"/>
      <c r="M388" s="40"/>
      <c r="N388" s="41"/>
    </row>
    <row r="389" spans="2:14" s="7" customFormat="1" ht="15" customHeight="1">
      <c r="B389" s="11"/>
      <c r="D389" s="9"/>
      <c r="F389" s="9"/>
      <c r="H389" s="9"/>
      <c r="J389" s="31"/>
      <c r="K389" s="66"/>
      <c r="L389" s="31"/>
      <c r="M389" s="40"/>
      <c r="N389" s="41"/>
    </row>
    <row r="390" spans="2:14" s="7" customFormat="1" ht="15" customHeight="1">
      <c r="B390" s="11"/>
      <c r="D390" s="9"/>
      <c r="F390" s="9"/>
      <c r="H390" s="9"/>
      <c r="J390" s="31"/>
      <c r="K390" s="66"/>
      <c r="L390" s="31"/>
      <c r="M390" s="40"/>
      <c r="N390" s="41"/>
    </row>
    <row r="391" spans="2:14" s="7" customFormat="1" ht="15" customHeight="1">
      <c r="B391" s="11"/>
      <c r="D391" s="9"/>
      <c r="F391" s="9"/>
      <c r="H391" s="9"/>
      <c r="J391" s="31"/>
      <c r="K391" s="66"/>
      <c r="L391" s="31"/>
      <c r="M391" s="40"/>
      <c r="N391" s="41"/>
    </row>
    <row r="392" spans="2:14" s="7" customFormat="1" ht="15" customHeight="1">
      <c r="B392" s="11"/>
      <c r="D392" s="9"/>
      <c r="F392" s="9"/>
      <c r="H392" s="9"/>
      <c r="J392" s="31"/>
      <c r="K392" s="66"/>
      <c r="L392" s="31"/>
      <c r="M392" s="40"/>
      <c r="N392" s="41"/>
    </row>
    <row r="393" spans="2:14" s="7" customFormat="1" ht="15" customHeight="1">
      <c r="B393" s="11"/>
      <c r="D393" s="9"/>
      <c r="F393" s="9"/>
      <c r="H393" s="9"/>
      <c r="J393" s="31"/>
      <c r="K393" s="66"/>
      <c r="L393" s="31"/>
      <c r="M393" s="40"/>
      <c r="N393" s="41"/>
    </row>
    <row r="394" spans="2:14" s="7" customFormat="1" ht="15" customHeight="1">
      <c r="B394" s="11"/>
      <c r="D394" s="9"/>
      <c r="F394" s="9"/>
      <c r="H394" s="9"/>
      <c r="J394" s="31"/>
      <c r="K394" s="66"/>
      <c r="L394" s="31"/>
      <c r="M394" s="40"/>
      <c r="N394" s="41"/>
    </row>
    <row r="395" spans="2:14" s="7" customFormat="1" ht="15" customHeight="1">
      <c r="B395" s="11"/>
      <c r="D395" s="9"/>
      <c r="F395" s="9"/>
      <c r="H395" s="9"/>
      <c r="J395" s="31"/>
      <c r="K395" s="66"/>
      <c r="L395" s="31"/>
      <c r="M395" s="40"/>
      <c r="N395" s="41"/>
    </row>
    <row r="396" spans="2:14" s="7" customFormat="1" ht="15" customHeight="1">
      <c r="B396" s="11"/>
      <c r="D396" s="9"/>
      <c r="F396" s="9"/>
      <c r="H396" s="9"/>
      <c r="J396" s="31"/>
      <c r="K396" s="66"/>
      <c r="L396" s="31"/>
      <c r="M396" s="40"/>
      <c r="N396" s="41"/>
    </row>
    <row r="397" spans="2:14" s="7" customFormat="1" ht="15" customHeight="1">
      <c r="B397" s="11"/>
      <c r="D397" s="9"/>
      <c r="F397" s="9"/>
      <c r="H397" s="9"/>
      <c r="J397" s="31"/>
      <c r="K397" s="66"/>
      <c r="L397" s="31"/>
      <c r="M397" s="40"/>
      <c r="N397" s="41"/>
    </row>
    <row r="398" spans="2:14" s="7" customFormat="1" ht="15" customHeight="1">
      <c r="B398" s="11"/>
      <c r="D398" s="9"/>
      <c r="F398" s="9"/>
      <c r="H398" s="9"/>
      <c r="J398" s="31"/>
      <c r="K398" s="66"/>
      <c r="L398" s="31"/>
      <c r="M398" s="40"/>
      <c r="N398" s="41"/>
    </row>
    <row r="399" spans="2:14" s="7" customFormat="1" ht="15" customHeight="1">
      <c r="B399" s="11"/>
      <c r="D399" s="9"/>
      <c r="F399" s="9"/>
      <c r="H399" s="9"/>
      <c r="J399" s="31"/>
      <c r="K399" s="66"/>
      <c r="L399" s="31"/>
      <c r="M399" s="40"/>
      <c r="N399" s="41"/>
    </row>
    <row r="400" spans="2:14" s="7" customFormat="1" ht="15" customHeight="1">
      <c r="B400" s="11"/>
      <c r="D400" s="9"/>
      <c r="F400" s="9"/>
      <c r="H400" s="9"/>
      <c r="J400" s="31"/>
      <c r="K400" s="66"/>
      <c r="L400" s="31"/>
      <c r="M400" s="40"/>
      <c r="N400" s="41"/>
    </row>
    <row r="401" spans="2:14" s="7" customFormat="1" ht="15" customHeight="1">
      <c r="B401" s="11"/>
      <c r="D401" s="9"/>
      <c r="F401" s="9"/>
      <c r="H401" s="9"/>
      <c r="J401" s="31"/>
      <c r="K401" s="66"/>
      <c r="L401" s="31"/>
      <c r="M401" s="40"/>
      <c r="N401" s="41"/>
    </row>
    <row r="402" spans="2:14" s="7" customFormat="1" ht="15" customHeight="1">
      <c r="B402" s="11"/>
      <c r="D402" s="9"/>
      <c r="F402" s="9"/>
      <c r="H402" s="9"/>
      <c r="J402" s="31"/>
      <c r="K402" s="66"/>
      <c r="L402" s="31"/>
      <c r="M402" s="40"/>
      <c r="N402" s="41"/>
    </row>
    <row r="403" spans="2:14" s="7" customFormat="1" ht="15" customHeight="1">
      <c r="B403" s="11"/>
      <c r="D403" s="9"/>
      <c r="F403" s="9"/>
      <c r="H403" s="9"/>
      <c r="J403" s="31"/>
      <c r="K403" s="66"/>
      <c r="L403" s="31"/>
      <c r="M403" s="40"/>
      <c r="N403" s="41"/>
    </row>
    <row r="404" spans="2:14" s="7" customFormat="1" ht="15" customHeight="1">
      <c r="B404" s="11"/>
      <c r="D404" s="9"/>
      <c r="F404" s="9"/>
      <c r="H404" s="9"/>
      <c r="J404" s="31"/>
      <c r="K404" s="66"/>
      <c r="L404" s="31"/>
      <c r="M404" s="40"/>
      <c r="N404" s="41"/>
    </row>
    <row r="405" spans="2:14" s="7" customFormat="1" ht="15" customHeight="1">
      <c r="B405" s="11"/>
      <c r="D405" s="9"/>
      <c r="F405" s="9"/>
      <c r="H405" s="9"/>
      <c r="J405" s="31"/>
      <c r="K405" s="66"/>
      <c r="L405" s="31"/>
      <c r="M405" s="40"/>
      <c r="N405" s="41"/>
    </row>
    <row r="406" spans="2:14" s="7" customFormat="1" ht="15" customHeight="1">
      <c r="B406" s="11"/>
      <c r="D406" s="9"/>
      <c r="F406" s="9"/>
      <c r="H406" s="9"/>
      <c r="J406" s="31"/>
      <c r="K406" s="66"/>
      <c r="L406" s="31"/>
      <c r="M406" s="40"/>
      <c r="N406" s="41"/>
    </row>
    <row r="407" spans="2:14" s="7" customFormat="1" ht="15" customHeight="1">
      <c r="B407" s="11"/>
      <c r="D407" s="9"/>
      <c r="F407" s="9"/>
      <c r="H407" s="9"/>
      <c r="J407" s="31"/>
      <c r="K407" s="66"/>
      <c r="L407" s="31"/>
      <c r="M407" s="40"/>
      <c r="N407" s="41"/>
    </row>
    <row r="408" spans="2:14" s="7" customFormat="1" ht="15" customHeight="1">
      <c r="B408" s="11"/>
      <c r="D408" s="9"/>
      <c r="F408" s="9"/>
      <c r="H408" s="9"/>
      <c r="J408" s="31"/>
      <c r="K408" s="66"/>
      <c r="L408" s="31"/>
      <c r="M408" s="40"/>
      <c r="N408" s="41"/>
    </row>
    <row r="409" spans="2:14" s="7" customFormat="1" ht="15" customHeight="1">
      <c r="B409" s="11"/>
      <c r="D409" s="9"/>
      <c r="F409" s="9"/>
      <c r="H409" s="9"/>
      <c r="J409" s="31"/>
      <c r="K409" s="66"/>
      <c r="L409" s="31"/>
      <c r="M409" s="40"/>
      <c r="N409" s="41"/>
    </row>
    <row r="410" spans="2:14" s="7" customFormat="1" ht="15" customHeight="1">
      <c r="B410" s="11"/>
      <c r="D410" s="9"/>
      <c r="F410" s="9"/>
      <c r="H410" s="9"/>
      <c r="J410" s="31"/>
      <c r="K410" s="66"/>
      <c r="L410" s="31"/>
      <c r="M410" s="40"/>
      <c r="N410" s="41"/>
    </row>
    <row r="411" spans="2:14" s="7" customFormat="1" ht="15" customHeight="1">
      <c r="B411" s="11"/>
      <c r="D411" s="9"/>
      <c r="F411" s="9"/>
      <c r="H411" s="9"/>
      <c r="J411" s="31"/>
      <c r="K411" s="66"/>
      <c r="L411" s="31"/>
      <c r="M411" s="40"/>
      <c r="N411" s="41"/>
    </row>
    <row r="412" spans="2:14" s="7" customFormat="1" ht="15" customHeight="1">
      <c r="B412" s="11"/>
      <c r="D412" s="9"/>
      <c r="F412" s="9"/>
      <c r="H412" s="9"/>
      <c r="J412" s="31"/>
      <c r="K412" s="66"/>
      <c r="L412" s="31"/>
      <c r="M412" s="40"/>
      <c r="N412" s="41"/>
    </row>
    <row r="413" spans="2:14" s="7" customFormat="1" ht="15" customHeight="1">
      <c r="B413" s="11"/>
      <c r="D413" s="9"/>
      <c r="F413" s="9"/>
      <c r="H413" s="9"/>
      <c r="J413" s="31"/>
      <c r="K413" s="66"/>
      <c r="L413" s="31"/>
      <c r="M413" s="40"/>
      <c r="N413" s="41"/>
    </row>
    <row r="414" spans="2:14" s="7" customFormat="1" ht="15" customHeight="1">
      <c r="B414" s="11"/>
      <c r="D414" s="9"/>
      <c r="F414" s="9"/>
      <c r="H414" s="9"/>
      <c r="J414" s="31"/>
      <c r="K414" s="66"/>
      <c r="L414" s="31"/>
      <c r="M414" s="40"/>
      <c r="N414" s="41"/>
    </row>
    <row r="415" spans="2:14" s="7" customFormat="1" ht="15" customHeight="1">
      <c r="B415" s="11"/>
      <c r="D415" s="9"/>
      <c r="F415" s="9"/>
      <c r="H415" s="9"/>
      <c r="J415" s="31"/>
      <c r="K415" s="66"/>
      <c r="L415" s="31"/>
      <c r="M415" s="40"/>
      <c r="N415" s="41"/>
    </row>
    <row r="416" spans="2:14" s="7" customFormat="1" ht="15" customHeight="1">
      <c r="B416" s="11"/>
      <c r="D416" s="9"/>
      <c r="F416" s="9"/>
      <c r="H416" s="9"/>
      <c r="J416" s="31"/>
      <c r="K416" s="66"/>
      <c r="L416" s="31"/>
      <c r="M416" s="40"/>
      <c r="N416" s="41"/>
    </row>
    <row r="417" spans="2:14" s="7" customFormat="1" ht="15" customHeight="1">
      <c r="B417" s="11"/>
      <c r="D417" s="9"/>
      <c r="F417" s="9"/>
      <c r="H417" s="9"/>
      <c r="J417" s="31"/>
      <c r="K417" s="66"/>
      <c r="L417" s="31"/>
      <c r="M417" s="40"/>
      <c r="N417" s="41"/>
    </row>
    <row r="418" spans="2:14" s="7" customFormat="1" ht="15" customHeight="1">
      <c r="B418" s="11"/>
      <c r="D418" s="9"/>
      <c r="F418" s="9"/>
      <c r="H418" s="9"/>
      <c r="J418" s="31"/>
      <c r="K418" s="66"/>
      <c r="L418" s="31"/>
      <c r="M418" s="40"/>
      <c r="N418" s="41"/>
    </row>
    <row r="419" spans="2:14" s="7" customFormat="1" ht="15" customHeight="1">
      <c r="B419" s="11"/>
      <c r="D419" s="9"/>
      <c r="F419" s="9"/>
      <c r="H419" s="9"/>
      <c r="J419" s="31"/>
      <c r="K419" s="66"/>
      <c r="L419" s="31"/>
      <c r="M419" s="40"/>
      <c r="N419" s="41"/>
    </row>
    <row r="420" spans="2:14" s="7" customFormat="1" ht="15" customHeight="1">
      <c r="B420" s="11"/>
      <c r="D420" s="9"/>
      <c r="F420" s="9"/>
      <c r="H420" s="9"/>
      <c r="J420" s="31"/>
      <c r="K420" s="66"/>
      <c r="L420" s="31"/>
      <c r="M420" s="40"/>
      <c r="N420" s="41"/>
    </row>
    <row r="421" spans="2:14" s="7" customFormat="1" ht="15" customHeight="1">
      <c r="B421" s="11"/>
      <c r="D421" s="9"/>
      <c r="F421" s="9"/>
      <c r="H421" s="9"/>
      <c r="J421" s="31"/>
      <c r="K421" s="66"/>
      <c r="L421" s="31"/>
      <c r="M421" s="40"/>
      <c r="N421" s="41"/>
    </row>
    <row r="422" spans="2:14" s="7" customFormat="1" ht="15" customHeight="1">
      <c r="B422" s="11"/>
      <c r="D422" s="9"/>
      <c r="F422" s="9"/>
      <c r="H422" s="9"/>
      <c r="J422" s="31"/>
      <c r="K422" s="66"/>
      <c r="L422" s="31"/>
      <c r="M422" s="40"/>
      <c r="N422" s="41"/>
    </row>
    <row r="423" spans="2:14" s="7" customFormat="1" ht="15" customHeight="1">
      <c r="B423" s="11"/>
      <c r="D423" s="9"/>
      <c r="F423" s="9"/>
      <c r="H423" s="9"/>
      <c r="J423" s="31"/>
      <c r="K423" s="66"/>
      <c r="L423" s="31"/>
      <c r="M423" s="40"/>
      <c r="N423" s="41"/>
    </row>
    <row r="424" spans="2:14" s="7" customFormat="1" ht="15" customHeight="1">
      <c r="B424" s="11"/>
      <c r="D424" s="9"/>
      <c r="F424" s="9"/>
      <c r="H424" s="9"/>
      <c r="J424" s="31"/>
      <c r="K424" s="66"/>
      <c r="L424" s="31"/>
      <c r="M424" s="40"/>
      <c r="N424" s="41"/>
    </row>
    <row r="425" spans="2:14" s="7" customFormat="1" ht="15" customHeight="1">
      <c r="B425" s="11"/>
      <c r="D425" s="9"/>
      <c r="F425" s="9"/>
      <c r="H425" s="9"/>
      <c r="J425" s="31"/>
      <c r="K425" s="66"/>
      <c r="L425" s="31"/>
      <c r="M425" s="40"/>
      <c r="N425" s="41"/>
    </row>
    <row r="426" spans="2:14" s="7" customFormat="1" ht="15" customHeight="1">
      <c r="B426" s="11"/>
      <c r="D426" s="9"/>
      <c r="F426" s="9"/>
      <c r="H426" s="9"/>
      <c r="J426" s="31"/>
      <c r="K426" s="66"/>
      <c r="L426" s="31"/>
      <c r="M426" s="40"/>
      <c r="N426" s="41"/>
    </row>
    <row r="427" spans="2:14" s="7" customFormat="1" ht="15" customHeight="1">
      <c r="B427" s="11"/>
      <c r="D427" s="9"/>
      <c r="F427" s="9"/>
      <c r="H427" s="9"/>
      <c r="J427" s="31"/>
      <c r="K427" s="66"/>
      <c r="L427" s="31"/>
      <c r="M427" s="40"/>
      <c r="N427" s="41"/>
    </row>
    <row r="428" spans="2:14" s="7" customFormat="1" ht="15" customHeight="1">
      <c r="B428" s="11"/>
      <c r="D428" s="9"/>
      <c r="F428" s="9"/>
      <c r="H428" s="9"/>
      <c r="J428" s="31"/>
      <c r="K428" s="66"/>
      <c r="L428" s="31"/>
      <c r="M428" s="40"/>
      <c r="N428" s="41"/>
    </row>
    <row r="429" spans="2:14" s="7" customFormat="1" ht="15" customHeight="1">
      <c r="B429" s="11"/>
      <c r="D429" s="9"/>
      <c r="F429" s="9"/>
      <c r="H429" s="9"/>
      <c r="J429" s="31"/>
      <c r="K429" s="66"/>
      <c r="L429" s="31"/>
      <c r="M429" s="40"/>
      <c r="N429" s="41"/>
    </row>
    <row r="430" spans="2:14" s="7" customFormat="1" ht="15" customHeight="1">
      <c r="B430" s="11"/>
      <c r="D430" s="9"/>
      <c r="F430" s="9"/>
      <c r="H430" s="9"/>
      <c r="J430" s="31"/>
      <c r="K430" s="66"/>
      <c r="L430" s="31"/>
      <c r="M430" s="40"/>
      <c r="N430" s="41"/>
    </row>
    <row r="431" spans="2:14" s="7" customFormat="1" ht="15" customHeight="1">
      <c r="B431" s="11"/>
      <c r="D431" s="9"/>
      <c r="F431" s="9"/>
      <c r="H431" s="9"/>
      <c r="J431" s="31"/>
      <c r="K431" s="66"/>
      <c r="L431" s="31"/>
      <c r="M431" s="40"/>
      <c r="N431" s="41"/>
    </row>
    <row r="432" spans="2:14" s="7" customFormat="1" ht="15" customHeight="1">
      <c r="B432" s="11"/>
      <c r="D432" s="9"/>
      <c r="F432" s="9"/>
      <c r="H432" s="9"/>
      <c r="J432" s="31"/>
      <c r="K432" s="66"/>
      <c r="L432" s="31"/>
      <c r="M432" s="40"/>
      <c r="N432" s="41"/>
    </row>
    <row r="433" spans="2:14" s="7" customFormat="1" ht="15" customHeight="1">
      <c r="B433" s="11"/>
      <c r="D433" s="9"/>
      <c r="F433" s="9"/>
      <c r="H433" s="9"/>
      <c r="J433" s="31"/>
      <c r="K433" s="66"/>
      <c r="L433" s="31"/>
      <c r="M433" s="40"/>
      <c r="N433" s="41"/>
    </row>
    <row r="434" spans="2:14" s="7" customFormat="1" ht="15" customHeight="1">
      <c r="B434" s="11"/>
      <c r="D434" s="9"/>
      <c r="F434" s="9"/>
      <c r="H434" s="9"/>
      <c r="J434" s="31"/>
      <c r="K434" s="66"/>
      <c r="L434" s="31"/>
      <c r="M434" s="40"/>
      <c r="N434" s="41"/>
    </row>
    <row r="435" spans="2:14" s="7" customFormat="1" ht="15" customHeight="1">
      <c r="B435" s="11"/>
      <c r="D435" s="9"/>
      <c r="F435" s="9"/>
      <c r="H435" s="9"/>
      <c r="J435" s="31"/>
      <c r="K435" s="66"/>
      <c r="L435" s="31"/>
      <c r="M435" s="40"/>
      <c r="N435" s="41"/>
    </row>
    <row r="436" spans="2:14" s="7" customFormat="1" ht="15" customHeight="1">
      <c r="B436" s="11"/>
      <c r="D436" s="9"/>
      <c r="F436" s="9"/>
      <c r="H436" s="9"/>
      <c r="J436" s="31"/>
      <c r="K436" s="66"/>
      <c r="L436" s="31"/>
      <c r="M436" s="40"/>
      <c r="N436" s="41"/>
    </row>
    <row r="437" spans="2:14" s="7" customFormat="1" ht="15" customHeight="1">
      <c r="B437" s="11"/>
      <c r="D437" s="9"/>
      <c r="F437" s="9"/>
      <c r="H437" s="9"/>
      <c r="J437" s="31"/>
      <c r="K437" s="66"/>
      <c r="L437" s="31"/>
      <c r="M437" s="40"/>
      <c r="N437" s="41"/>
    </row>
    <row r="438" spans="2:14" s="7" customFormat="1" ht="15" customHeight="1">
      <c r="B438" s="11"/>
      <c r="D438" s="9"/>
      <c r="F438" s="9"/>
      <c r="H438" s="9"/>
      <c r="J438" s="31"/>
      <c r="K438" s="66"/>
      <c r="L438" s="31"/>
      <c r="M438" s="40"/>
      <c r="N438" s="41"/>
    </row>
    <row r="439" spans="2:14" s="7" customFormat="1" ht="15" customHeight="1">
      <c r="B439" s="11"/>
      <c r="D439" s="9"/>
      <c r="F439" s="9"/>
      <c r="H439" s="9"/>
      <c r="J439" s="31"/>
      <c r="K439" s="66"/>
      <c r="L439" s="31"/>
      <c r="M439" s="40"/>
      <c r="N439" s="41"/>
    </row>
    <row r="440" spans="2:14" s="7" customFormat="1" ht="15" customHeight="1">
      <c r="B440" s="11"/>
      <c r="D440" s="9"/>
      <c r="F440" s="9"/>
      <c r="H440" s="9"/>
      <c r="J440" s="31"/>
      <c r="K440" s="66"/>
      <c r="L440" s="31"/>
      <c r="M440" s="40"/>
      <c r="N440" s="41"/>
    </row>
    <row r="441" spans="2:14" s="7" customFormat="1" ht="15" customHeight="1">
      <c r="B441" s="11"/>
      <c r="D441" s="9"/>
      <c r="F441" s="9"/>
      <c r="H441" s="9"/>
      <c r="J441" s="31"/>
      <c r="K441" s="66"/>
      <c r="L441" s="31"/>
      <c r="M441" s="40"/>
      <c r="N441" s="41"/>
    </row>
    <row r="442" spans="2:14" s="7" customFormat="1" ht="15" customHeight="1">
      <c r="B442" s="11"/>
      <c r="D442" s="9"/>
      <c r="F442" s="9"/>
      <c r="H442" s="9"/>
      <c r="J442" s="31"/>
      <c r="K442" s="66"/>
      <c r="L442" s="31"/>
      <c r="M442" s="40"/>
      <c r="N442" s="41"/>
    </row>
    <row r="443" spans="2:14" s="7" customFormat="1" ht="15" customHeight="1">
      <c r="B443" s="11"/>
      <c r="D443" s="9"/>
      <c r="F443" s="9"/>
      <c r="H443" s="9"/>
      <c r="J443" s="31"/>
      <c r="K443" s="66"/>
      <c r="L443" s="31"/>
      <c r="M443" s="40"/>
      <c r="N443" s="41"/>
    </row>
    <row r="444" spans="2:14" s="7" customFormat="1" ht="15" customHeight="1">
      <c r="B444" s="11"/>
      <c r="D444" s="9"/>
      <c r="F444" s="9"/>
      <c r="H444" s="9"/>
      <c r="J444" s="31"/>
      <c r="K444" s="66"/>
      <c r="L444" s="31"/>
      <c r="M444" s="40"/>
      <c r="N444" s="41"/>
    </row>
    <row r="445" spans="2:14" s="7" customFormat="1" ht="15" customHeight="1">
      <c r="B445" s="11"/>
      <c r="D445" s="9"/>
      <c r="F445" s="9"/>
      <c r="H445" s="9"/>
      <c r="J445" s="31"/>
      <c r="K445" s="66"/>
      <c r="L445" s="31"/>
      <c r="M445" s="40"/>
      <c r="N445" s="41"/>
    </row>
    <row r="446" spans="2:14" s="7" customFormat="1" ht="15" customHeight="1">
      <c r="B446" s="11"/>
      <c r="D446" s="9"/>
      <c r="F446" s="9"/>
      <c r="H446" s="9"/>
      <c r="J446" s="31"/>
      <c r="K446" s="66"/>
      <c r="L446" s="31"/>
      <c r="M446" s="40"/>
      <c r="N446" s="41"/>
    </row>
    <row r="447" spans="2:14" s="7" customFormat="1" ht="15" customHeight="1">
      <c r="B447" s="11"/>
      <c r="D447" s="9"/>
      <c r="F447" s="9"/>
      <c r="H447" s="9"/>
      <c r="J447" s="31"/>
      <c r="K447" s="66"/>
      <c r="L447" s="31"/>
      <c r="M447" s="40"/>
      <c r="N447" s="41"/>
    </row>
    <row r="448" spans="2:14" s="7" customFormat="1" ht="15" customHeight="1">
      <c r="B448" s="11"/>
      <c r="D448" s="9"/>
      <c r="F448" s="9"/>
      <c r="H448" s="9"/>
      <c r="J448" s="31"/>
      <c r="K448" s="66"/>
      <c r="L448" s="31"/>
      <c r="M448" s="40"/>
      <c r="N448" s="41"/>
    </row>
    <row r="449" spans="2:14" s="7" customFormat="1" ht="15" customHeight="1">
      <c r="B449" s="11"/>
      <c r="D449" s="9"/>
      <c r="F449" s="9"/>
      <c r="H449" s="9"/>
      <c r="J449" s="31"/>
      <c r="K449" s="66"/>
      <c r="L449" s="31"/>
      <c r="M449" s="40"/>
      <c r="N449" s="41"/>
    </row>
    <row r="450" spans="2:14" s="7" customFormat="1" ht="15" customHeight="1">
      <c r="B450" s="11"/>
      <c r="D450" s="9"/>
      <c r="F450" s="9"/>
      <c r="H450" s="9"/>
      <c r="J450" s="31"/>
      <c r="K450" s="66"/>
      <c r="L450" s="31"/>
      <c r="M450" s="40"/>
      <c r="N450" s="41"/>
    </row>
  </sheetData>
  <sheetProtection/>
  <mergeCells count="83">
    <mergeCell ref="B76:Z76"/>
    <mergeCell ref="B77:Z77"/>
    <mergeCell ref="B58:B59"/>
    <mergeCell ref="C58:F58"/>
    <mergeCell ref="K59:L59"/>
    <mergeCell ref="M59:N59"/>
    <mergeCell ref="O59:P59"/>
    <mergeCell ref="Q59:R59"/>
    <mergeCell ref="B68:Z68"/>
    <mergeCell ref="B69:Z69"/>
    <mergeCell ref="I59:J59"/>
    <mergeCell ref="W59:X59"/>
    <mergeCell ref="Y59:Z59"/>
    <mergeCell ref="B11:F11"/>
    <mergeCell ref="B38:F38"/>
    <mergeCell ref="B39:F39"/>
    <mergeCell ref="B46:F46"/>
    <mergeCell ref="C12:D12"/>
    <mergeCell ref="E12:F12"/>
    <mergeCell ref="C40:D40"/>
    <mergeCell ref="E40:F40"/>
    <mergeCell ref="B47:F47"/>
    <mergeCell ref="B56:Z56"/>
    <mergeCell ref="B57:Z57"/>
    <mergeCell ref="C48:D48"/>
    <mergeCell ref="E48:F48"/>
    <mergeCell ref="S58:V58"/>
    <mergeCell ref="W58:Z58"/>
    <mergeCell ref="C59:D59"/>
    <mergeCell ref="E59:F59"/>
    <mergeCell ref="G59:H59"/>
    <mergeCell ref="G58:J58"/>
    <mergeCell ref="K58:N58"/>
    <mergeCell ref="O58:R58"/>
    <mergeCell ref="S59:T59"/>
    <mergeCell ref="U59:V59"/>
    <mergeCell ref="K71:L71"/>
    <mergeCell ref="M71:N71"/>
    <mergeCell ref="O71:P71"/>
    <mergeCell ref="B70:B71"/>
    <mergeCell ref="C70:F70"/>
    <mergeCell ref="G70:J70"/>
    <mergeCell ref="K70:N70"/>
    <mergeCell ref="U71:V71"/>
    <mergeCell ref="W71:X71"/>
    <mergeCell ref="O70:R70"/>
    <mergeCell ref="S70:V70"/>
    <mergeCell ref="W70:Z70"/>
    <mergeCell ref="Y71:Z71"/>
    <mergeCell ref="B78:B79"/>
    <mergeCell ref="C78:F78"/>
    <mergeCell ref="G78:J78"/>
    <mergeCell ref="K78:N78"/>
    <mergeCell ref="O78:R78"/>
    <mergeCell ref="S78:V78"/>
    <mergeCell ref="W78:Z78"/>
    <mergeCell ref="C79:D79"/>
    <mergeCell ref="E79:F79"/>
    <mergeCell ref="U79:V79"/>
    <mergeCell ref="G79:H79"/>
    <mergeCell ref="I79:J79"/>
    <mergeCell ref="K79:L79"/>
    <mergeCell ref="M79:N79"/>
    <mergeCell ref="C8:D8"/>
    <mergeCell ref="O79:P79"/>
    <mergeCell ref="Q79:R79"/>
    <mergeCell ref="S79:T79"/>
    <mergeCell ref="Q71:R71"/>
    <mergeCell ref="S71:T71"/>
    <mergeCell ref="C71:D71"/>
    <mergeCell ref="E71:F71"/>
    <mergeCell ref="G71:H71"/>
    <mergeCell ref="I71:J71"/>
    <mergeCell ref="E8:F8"/>
    <mergeCell ref="W79:X79"/>
    <mergeCell ref="Y79:Z79"/>
    <mergeCell ref="B2:F2"/>
    <mergeCell ref="B3:F3"/>
    <mergeCell ref="B5:F5"/>
    <mergeCell ref="B10:F10"/>
    <mergeCell ref="C7:D7"/>
    <mergeCell ref="B7:B8"/>
    <mergeCell ref="E7:F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Paola Zoboli</cp:lastModifiedBy>
  <cp:lastPrinted>2017-03-22T18:28:02Z</cp:lastPrinted>
  <dcterms:created xsi:type="dcterms:W3CDTF">2012-12-11T10:40:07Z</dcterms:created>
  <dcterms:modified xsi:type="dcterms:W3CDTF">2017-03-22T18:28:04Z</dcterms:modified>
  <cp:category/>
  <cp:version/>
  <cp:contentType/>
  <cp:contentStatus/>
</cp:coreProperties>
</file>