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7"/>
  </bookViews>
  <sheets>
    <sheet name="Servizi Demografici" sheetId="1" r:id="rId1"/>
    <sheet name="Ragioneria" sheetId="2" r:id="rId2"/>
    <sheet name="Tributi" sheetId="3" r:id="rId3"/>
    <sheet name="Scuola e Cultura" sheetId="4" r:id="rId4"/>
    <sheet name="Biblioteca" sheetId="5" r:id="rId5"/>
    <sheet name="Servizio Tecnico" sheetId="6" r:id="rId6"/>
    <sheet name="Edilizia Urbanistica" sheetId="7" r:id="rId7"/>
    <sheet name="TOTALE" sheetId="8" r:id="rId8"/>
  </sheets>
  <definedNames/>
  <calcPr fullCalcOnLoad="1"/>
</workbook>
</file>

<file path=xl/sharedStrings.xml><?xml version="1.0" encoding="utf-8"?>
<sst xmlns="http://schemas.openxmlformats.org/spreadsheetml/2006/main" count="1022" uniqueCount="121">
  <si>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</si>
  <si>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</si>
  <si>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</si>
  <si>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</si>
  <si>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</si>
  <si>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</si>
  <si>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</si>
  <si>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</si>
  <si>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</si>
  <si>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</si>
  <si>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</si>
  <si>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</si>
  <si>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</si>
  <si>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</si>
  <si>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</si>
  <si>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</si>
  <si>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</si>
  <si>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</si>
  <si>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</si>
  <si>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</si>
  <si>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</si>
  <si>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</si>
  <si>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</si>
  <si>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</si>
  <si>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</si>
  <si>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</si>
  <si>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</si>
  <si>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</si>
  <si>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Nido d'infanzia</t>
  </si>
  <si>
    <t>UTILIZZO DEL SITO INTERNET</t>
  </si>
  <si>
    <t>GIUDIZIO COMPLESSIVO</t>
  </si>
  <si>
    <t>TIPOLOGIA DI UTENZA</t>
  </si>
  <si>
    <t>COMUNE DI RAVARINO</t>
  </si>
  <si>
    <t xml:space="preserve"> Iscrizioni anagrafiche</t>
  </si>
  <si>
    <t>Proc.elettorali</t>
  </si>
  <si>
    <t>Pratiche funerarie</t>
  </si>
  <si>
    <t>Pratiche cittadinanza</t>
  </si>
  <si>
    <t>Residente a Ravarino</t>
  </si>
  <si>
    <t>Non residente a Ravarino</t>
  </si>
  <si>
    <t>Economato</t>
  </si>
  <si>
    <t>SERVIZIO TRIBUTI</t>
  </si>
  <si>
    <t>Pubbliche affissioni</t>
  </si>
  <si>
    <t>Anagrafe canina</t>
  </si>
  <si>
    <t>Cosap</t>
  </si>
  <si>
    <t>Catasto</t>
  </si>
  <si>
    <t>SCUOLA E CULTURA</t>
  </si>
  <si>
    <t>Trasporto scolastico</t>
  </si>
  <si>
    <t>Mensa scolastica</t>
  </si>
  <si>
    <t>Attività culturali</t>
  </si>
  <si>
    <t>Associazioni e volontariato</t>
  </si>
  <si>
    <t>Servizi cimiteriali</t>
  </si>
  <si>
    <t>SERVIZIO TECNICO LL.PP.</t>
  </si>
  <si>
    <t>Viabilità e strade</t>
  </si>
  <si>
    <t>Pubblica illuminazione</t>
  </si>
  <si>
    <t>Protezione civile</t>
  </si>
  <si>
    <t>Verde pubblico - arredo urbano</t>
  </si>
  <si>
    <t>Ambiente</t>
  </si>
  <si>
    <t>Autorizzazioni: pubblicità, scarico acqua, occupazione suolo pubblico</t>
  </si>
  <si>
    <t>Non ha risposto</t>
  </si>
  <si>
    <t>DOMANDA 2. SERVIZIO RICHIESTO</t>
  </si>
  <si>
    <t xml:space="preserve"> - possibili più risposte -</t>
  </si>
  <si>
    <t>ANNO 2013</t>
  </si>
  <si>
    <t>DOMANDA 3.2.</t>
  </si>
  <si>
    <t>FACILITA' DI REPERIRE INFORMAZIONI DAL SITO</t>
  </si>
  <si>
    <t xml:space="preserve">Discreto </t>
  </si>
  <si>
    <t>DOMANDA 4.1.</t>
  </si>
  <si>
    <t>CAPACITA' DI RISPOSTA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</si>
  <si>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</si>
  <si>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</si>
  <si>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</si>
  <si>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</si>
  <si>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</si>
  <si>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</si>
  <si>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</si>
  <si>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Adeguatezza degli spazi</t>
  </si>
  <si>
    <t>DOMANDA 3.1</t>
  </si>
  <si>
    <t>DOMANDA 3.1.</t>
  </si>
  <si>
    <t>BIBLIOTECA</t>
  </si>
  <si>
    <t>Prestito</t>
  </si>
  <si>
    <t>Attività in sede</t>
  </si>
  <si>
    <t>Internet, multimediale</t>
  </si>
  <si>
    <t>Attività didattiche</t>
  </si>
  <si>
    <t>Consultazione, informazione</t>
  </si>
  <si>
    <t>Corsi, laboratori, conferenze</t>
  </si>
  <si>
    <t>DOMANDA 2.</t>
  </si>
  <si>
    <t>CAPACITA' DI RELAZIONE E DISPONIBILITA'</t>
  </si>
  <si>
    <t>DOMANDA 1.1.</t>
  </si>
  <si>
    <t>FREQUENZA DI ACCESSO AL SERVIZIO</t>
  </si>
  <si>
    <t>DOMANDA 1.2. SERVIZIO RICHIESTO</t>
  </si>
  <si>
    <t>Capacità di soluzione del problema</t>
  </si>
  <si>
    <t>Ascolto e comprensione del problema</t>
  </si>
  <si>
    <t>Dispomnibilità e orientamento alle esigenze</t>
  </si>
  <si>
    <t>TOTALI QUESTIONARI UTENTI ESTERNI</t>
  </si>
  <si>
    <t>Stato Civile</t>
  </si>
  <si>
    <t>SERVIZI DEMOGRAFICI</t>
  </si>
  <si>
    <t>Post-scuola primaria</t>
  </si>
  <si>
    <t>UFFICIO RAGIONERIA</t>
  </si>
  <si>
    <t>Gestione entrate</t>
  </si>
  <si>
    <t>Gestione uscite</t>
  </si>
  <si>
    <t>Rapporti con enti esterni</t>
  </si>
  <si>
    <t>Pagamenti</t>
  </si>
  <si>
    <t>SERVIZIO EDILIZIA E URBANISTICA</t>
  </si>
  <si>
    <t>Informazioni tecniche e urbanistiche</t>
  </si>
  <si>
    <t>Idoneità alloggi</t>
  </si>
  <si>
    <t>Informazioni e atti catastali</t>
  </si>
  <si>
    <t>Pratiche edilizie</t>
  </si>
  <si>
    <t>Studente/ssa</t>
  </si>
  <si>
    <t>Impiegato/a</t>
  </si>
  <si>
    <t>Operaio/a</t>
  </si>
  <si>
    <t>Artigiano/a</t>
  </si>
  <si>
    <t>Casalingo/a</t>
  </si>
  <si>
    <t>Pensionato/a</t>
  </si>
  <si>
    <t>ANNO 2014</t>
  </si>
  <si>
    <t>RILEVAZIONE INTERNA</t>
  </si>
  <si>
    <r>
      <t xml:space="preserve">Raramente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</si>
  <si>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</si>
  <si>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</t>
    </r>
    <r>
      <rPr>
        <i/>
        <sz val="11"/>
        <rFont val="Arial"/>
        <family val="2"/>
      </rPr>
      <t>(tutte le settimane)</t>
    </r>
  </si>
  <si>
    <t>Informazioni ammini-strative / accesso atti</t>
  </si>
  <si>
    <t>ANNO 2015</t>
  </si>
  <si>
    <t>IMU - TASI - TARI</t>
  </si>
  <si>
    <t>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</si>
</sst>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9" fontId="4" fillId="0" borderId="12" xfId="48" applyFont="1" applyBorder="1" applyAlignment="1">
      <alignment horizontal="center" vertical="center"/>
    </xf>
    <xf numFmtId="9" fontId="4" fillId="0" borderId="13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9" fontId="4" fillId="0" borderId="16" xfId="48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7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9" fontId="6" fillId="0" borderId="12" xfId="48" applyFont="1" applyFill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9" fontId="6" fillId="0" borderId="18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6" fillId="0" borderId="12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9" fontId="4" fillId="0" borderId="2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20" xfId="48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0" fillId="0" borderId="21" xfId="48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12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3" xfId="48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 wrapText="1"/>
    </xf>
    <xf numFmtId="9" fontId="4" fillId="0" borderId="17" xfId="48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" fontId="4" fillId="0" borderId="11" xfId="48" applyNumberFormat="1" applyFont="1" applyBorder="1" applyAlignment="1">
      <alignment horizontal="center" vertical="center" wrapText="1"/>
    </xf>
    <xf numFmtId="9" fontId="4" fillId="0" borderId="12" xfId="48" applyFont="1" applyBorder="1" applyAlignment="1">
      <alignment horizontal="center" vertical="center" wrapText="1"/>
    </xf>
    <xf numFmtId="1" fontId="4" fillId="0" borderId="19" xfId="48" applyNumberFormat="1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1" fontId="4" fillId="0" borderId="19" xfId="48" applyNumberFormat="1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23" xfId="48" applyNumberFormat="1" applyFont="1" applyBorder="1" applyAlignment="1">
      <alignment horizontal="center" vertical="center" wrapText="1"/>
    </xf>
    <xf numFmtId="1" fontId="4" fillId="0" borderId="27" xfId="48" applyNumberFormat="1" applyFont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9" fontId="0" fillId="0" borderId="24" xfId="48" applyFont="1" applyBorder="1" applyAlignment="1">
      <alignment horizontal="center" vertical="center" wrapText="1"/>
    </xf>
    <xf numFmtId="9" fontId="0" fillId="0" borderId="17" xfId="48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48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9" fontId="0" fillId="0" borderId="18" xfId="48" applyFont="1" applyBorder="1" applyAlignment="1">
      <alignment horizontal="center" vertical="center" wrapText="1"/>
    </xf>
    <xf numFmtId="1" fontId="0" fillId="0" borderId="11" xfId="48" applyNumberFormat="1" applyFont="1" applyBorder="1" applyAlignment="1">
      <alignment horizontal="center" vertical="center" wrapText="1"/>
    </xf>
    <xf numFmtId="1" fontId="0" fillId="0" borderId="19" xfId="48" applyNumberFormat="1" applyFont="1" applyBorder="1" applyAlignment="1">
      <alignment horizontal="center" vertical="center" wrapText="1"/>
    </xf>
    <xf numFmtId="1" fontId="0" fillId="0" borderId="26" xfId="48" applyNumberFormat="1" applyFont="1" applyBorder="1" applyAlignment="1">
      <alignment horizontal="center" vertical="center" wrapText="1"/>
    </xf>
    <xf numFmtId="1" fontId="0" fillId="0" borderId="20" xfId="48" applyNumberFormat="1" applyFont="1" applyBorder="1" applyAlignment="1">
      <alignment horizontal="center" vertical="center" wrapText="1"/>
    </xf>
    <xf numFmtId="1" fontId="0" fillId="0" borderId="23" xfId="48" applyNumberFormat="1" applyFont="1" applyBorder="1" applyAlignment="1">
      <alignment horizontal="center" vertical="center" wrapText="1"/>
    </xf>
    <xf numFmtId="0" fontId="8" fillId="33" borderId="25" xfId="0" applyFont="1" applyFill="1" applyBorder="1" applyAlignment="1" quotePrefix="1">
      <alignment horizontal="center" vertical="center"/>
    </xf>
    <xf numFmtId="0" fontId="4" fillId="0" borderId="19" xfId="0" applyFont="1" applyBorder="1" applyAlignment="1">
      <alignment horizontal="left" vertical="center"/>
    </xf>
    <xf numFmtId="1" fontId="4" fillId="0" borderId="23" xfId="48" applyNumberFormat="1" applyFont="1" applyBorder="1" applyAlignment="1">
      <alignment horizontal="center" vertical="center"/>
    </xf>
    <xf numFmtId="1" fontId="4" fillId="0" borderId="17" xfId="48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9" fontId="4" fillId="0" borderId="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14" xfId="48" applyNumberFormat="1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3" borderId="19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8" fillId="33" borderId="18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1"/>
  <sheetViews>
    <sheetView zoomScalePageLayoutView="0" workbookViewId="0" topLeftCell="A1">
      <pane xSplit="2" topLeftCell="C1" activePane="topRight" state="frozen"/>
      <selection pane="topLeft" activeCell="A34" sqref="A34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8" width="7.7109375" style="2" customWidth="1"/>
    <col min="29" max="16384" width="9.140625" style="2" customWidth="1"/>
  </cols>
  <sheetData>
    <row r="1" ht="13.5" thickBot="1"/>
    <row r="2" spans="2:14" ht="21" customHeight="1">
      <c r="B2" s="175" t="s">
        <v>32</v>
      </c>
      <c r="C2" s="176"/>
      <c r="D2" s="176"/>
      <c r="E2" s="176"/>
      <c r="F2" s="17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94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49</v>
      </c>
      <c r="D8" s="187"/>
      <c r="E8" s="186">
        <v>50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v>23</v>
      </c>
      <c r="D13" s="20">
        <f>C13/C17</f>
        <v>0.46938775510204084</v>
      </c>
      <c r="E13" s="17">
        <v>25</v>
      </c>
      <c r="F13" s="20">
        <f>E13/E17</f>
        <v>0.5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v>25</v>
      </c>
      <c r="D14" s="20">
        <f>C14/C17</f>
        <v>0.5102040816326531</v>
      </c>
      <c r="E14" s="17">
        <v>25</v>
      </c>
      <c r="F14" s="20">
        <f>E14/E17</f>
        <v>0.5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v>1</v>
      </c>
      <c r="D15" s="20">
        <f>C15/C17</f>
        <v>0.02040816326530612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49</v>
      </c>
      <c r="D17" s="49">
        <f>SUM(D13:D16)</f>
        <v>1</v>
      </c>
      <c r="E17" s="48">
        <f>SUM(E13:E16)</f>
        <v>50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v>42</v>
      </c>
      <c r="D18" s="25">
        <f>C18/C22</f>
        <v>0.8571428571428571</v>
      </c>
      <c r="E18" s="24">
        <v>46</v>
      </c>
      <c r="F18" s="25">
        <f>E18/E22</f>
        <v>0.92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v>2</v>
      </c>
      <c r="D19" s="20">
        <f>C19/C22</f>
        <v>0.04081632653061224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v>3</v>
      </c>
      <c r="D20" s="20">
        <f>C20/C22</f>
        <v>0.061224489795918366</v>
      </c>
      <c r="E20" s="17">
        <v>3</v>
      </c>
      <c r="F20" s="20">
        <f>E20/E22</f>
        <v>0.06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v>2</v>
      </c>
      <c r="D21" s="21">
        <f>C21/C22</f>
        <v>0.04081632653061224</v>
      </c>
      <c r="E21" s="10">
        <v>1</v>
      </c>
      <c r="F21" s="21">
        <f>E21/E22</f>
        <v>0.02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49</v>
      </c>
      <c r="D22" s="49">
        <f>SUM(D18:D21)</f>
        <v>1</v>
      </c>
      <c r="E22" s="48">
        <f>SUM(E18:E21)</f>
        <v>50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101">
        <v>1</v>
      </c>
      <c r="D23" s="25">
        <f aca="true" t="shared" si="0" ref="D23:D31">C23/$C$32</f>
        <v>0.02040816326530612</v>
      </c>
      <c r="E23" s="24">
        <v>2</v>
      </c>
      <c r="F23" s="25">
        <f>E23/$E$32</f>
        <v>0.04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98">
        <v>20</v>
      </c>
      <c r="D24" s="20">
        <f t="shared" si="0"/>
        <v>0.40816326530612246</v>
      </c>
      <c r="E24" s="17">
        <v>8</v>
      </c>
      <c r="F24" s="20">
        <f aca="true" t="shared" si="1" ref="F24:F31">E24/$E$32</f>
        <v>0.16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3</v>
      </c>
      <c r="D25" s="20">
        <f t="shared" si="0"/>
        <v>0.061224489795918366</v>
      </c>
      <c r="E25" s="17">
        <v>4</v>
      </c>
      <c r="F25" s="20">
        <f t="shared" si="1"/>
        <v>0.08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98">
        <v>8</v>
      </c>
      <c r="D26" s="20">
        <f t="shared" si="0"/>
        <v>0.16326530612244897</v>
      </c>
      <c r="E26" s="17">
        <v>11</v>
      </c>
      <c r="F26" s="20">
        <f t="shared" si="1"/>
        <v>0.22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98">
        <v>4</v>
      </c>
      <c r="D27" s="20">
        <f t="shared" si="0"/>
        <v>0.08163265306122448</v>
      </c>
      <c r="E27" s="17">
        <v>3</v>
      </c>
      <c r="F27" s="20">
        <f t="shared" si="1"/>
        <v>0.06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98">
        <v>4</v>
      </c>
      <c r="D28" s="20">
        <f t="shared" si="0"/>
        <v>0.08163265306122448</v>
      </c>
      <c r="E28" s="17">
        <v>8</v>
      </c>
      <c r="F28" s="20">
        <f t="shared" si="1"/>
        <v>0.16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0</v>
      </c>
      <c r="D29" s="20">
        <f t="shared" si="0"/>
        <v>0</v>
      </c>
      <c r="E29" s="17">
        <v>4</v>
      </c>
      <c r="F29" s="20">
        <f t="shared" si="1"/>
        <v>0.08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98">
        <v>4</v>
      </c>
      <c r="D30" s="20">
        <f t="shared" si="0"/>
        <v>0.08163265306122448</v>
      </c>
      <c r="E30" s="17">
        <v>8</v>
      </c>
      <c r="F30" s="20">
        <f t="shared" si="1"/>
        <v>0.16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5</v>
      </c>
      <c r="D31" s="21">
        <f t="shared" si="0"/>
        <v>0.10204081632653061</v>
      </c>
      <c r="E31" s="10">
        <v>2</v>
      </c>
      <c r="F31" s="21">
        <f t="shared" si="1"/>
        <v>0.04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49</v>
      </c>
      <c r="D32" s="49">
        <f>SUM(D23:D31)</f>
        <v>1</v>
      </c>
      <c r="E32" s="48">
        <f>SUM(E23:E31)</f>
        <v>50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101">
        <v>31</v>
      </c>
      <c r="D33" s="25">
        <f>C33/C36</f>
        <v>0.6326530612244898</v>
      </c>
      <c r="E33" s="24">
        <v>42</v>
      </c>
      <c r="F33" s="25">
        <f>E33/E36</f>
        <v>0.84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v>10</v>
      </c>
      <c r="D34" s="20">
        <f>C34/C36</f>
        <v>0.20408163265306123</v>
      </c>
      <c r="E34" s="17">
        <v>5</v>
      </c>
      <c r="F34" s="20">
        <f>E34/E36</f>
        <v>0.1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v>8</v>
      </c>
      <c r="D35" s="21">
        <f>C35/C36</f>
        <v>0.16326530612244897</v>
      </c>
      <c r="E35" s="10">
        <v>3</v>
      </c>
      <c r="F35" s="21">
        <f>E35/E36</f>
        <v>0.06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49</v>
      </c>
      <c r="D36" s="49">
        <f>SUM(D33:D35)</f>
        <v>1</v>
      </c>
      <c r="E36" s="48">
        <f>SUM(E33:E35)</f>
        <v>50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1" customHeight="1">
      <c r="B41" s="22" t="s">
        <v>33</v>
      </c>
      <c r="C41" s="17">
        <v>7</v>
      </c>
      <c r="D41" s="20">
        <f aca="true" t="shared" si="2" ref="D41:D46">C41/$C$47</f>
        <v>0.11290322580645161</v>
      </c>
      <c r="E41" s="17">
        <v>17</v>
      </c>
      <c r="F41" s="20">
        <f aca="true" t="shared" si="3" ref="F41:F46">E41/$E$47</f>
        <v>0.2833333333333333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22" t="s">
        <v>93</v>
      </c>
      <c r="C42" s="17">
        <v>11</v>
      </c>
      <c r="D42" s="20">
        <f t="shared" si="2"/>
        <v>0.1774193548387097</v>
      </c>
      <c r="E42" s="17">
        <v>14</v>
      </c>
      <c r="F42" s="20">
        <f t="shared" si="3"/>
        <v>0.23333333333333334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22" t="s">
        <v>34</v>
      </c>
      <c r="C43" s="17">
        <v>2</v>
      </c>
      <c r="D43" s="20">
        <f t="shared" si="2"/>
        <v>0.03225806451612903</v>
      </c>
      <c r="E43" s="17">
        <v>3</v>
      </c>
      <c r="F43" s="20">
        <f t="shared" si="3"/>
        <v>0.05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22" t="s">
        <v>35</v>
      </c>
      <c r="C44" s="17">
        <v>8</v>
      </c>
      <c r="D44" s="20">
        <f t="shared" si="2"/>
        <v>0.12903225806451613</v>
      </c>
      <c r="E44" s="17">
        <v>4</v>
      </c>
      <c r="F44" s="20">
        <f t="shared" si="3"/>
        <v>0.06666666666666667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22" t="s">
        <v>36</v>
      </c>
      <c r="C45" s="17">
        <v>1</v>
      </c>
      <c r="D45" s="20">
        <f t="shared" si="2"/>
        <v>0.016129032258064516</v>
      </c>
      <c r="E45" s="17">
        <v>6</v>
      </c>
      <c r="F45" s="20">
        <f t="shared" si="3"/>
        <v>0.1</v>
      </c>
      <c r="H45" s="9"/>
      <c r="J45" s="31"/>
      <c r="K45" s="67"/>
      <c r="L45" s="31"/>
      <c r="M45" s="40"/>
      <c r="N45" s="41"/>
    </row>
    <row r="46" spans="2:14" s="7" customFormat="1" ht="21" customHeight="1" thickBot="1">
      <c r="B46" s="59" t="s">
        <v>27</v>
      </c>
      <c r="C46" s="10">
        <v>33</v>
      </c>
      <c r="D46" s="21">
        <f t="shared" si="2"/>
        <v>0.532258064516129</v>
      </c>
      <c r="E46" s="10">
        <v>16</v>
      </c>
      <c r="F46" s="21">
        <f t="shared" si="3"/>
        <v>0.26666666666666666</v>
      </c>
      <c r="H46" s="9"/>
      <c r="J46" s="31"/>
      <c r="K46" s="67"/>
      <c r="L46" s="31"/>
      <c r="M46" s="40"/>
      <c r="N46" s="41"/>
    </row>
    <row r="47" spans="2:14" s="50" customFormat="1" ht="21" customHeight="1" thickBot="1" thickTop="1">
      <c r="B47" s="60" t="s">
        <v>4</v>
      </c>
      <c r="C47" s="100">
        <f>SUM(C41:C46)</f>
        <v>62</v>
      </c>
      <c r="D47" s="49">
        <f>SUM(D41:D46)</f>
        <v>1</v>
      </c>
      <c r="E47" s="48">
        <f>SUM(E41:E46)</f>
        <v>60</v>
      </c>
      <c r="F47" s="49">
        <f>SUM(F41:F46)</f>
        <v>1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69" t="s">
        <v>76</v>
      </c>
      <c r="C49" s="170"/>
      <c r="D49" s="170"/>
      <c r="E49" s="170"/>
      <c r="F49" s="171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64" t="s">
        <v>29</v>
      </c>
      <c r="C50" s="162"/>
      <c r="D50" s="162"/>
      <c r="E50" s="162"/>
      <c r="F50" s="166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6"/>
      <c r="C51" s="173" t="s">
        <v>112</v>
      </c>
      <c r="D51" s="174"/>
      <c r="E51" s="173" t="s">
        <v>118</v>
      </c>
      <c r="F51" s="174"/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11</v>
      </c>
      <c r="C52" s="98">
        <v>8</v>
      </c>
      <c r="D52" s="25">
        <f>C52/C55</f>
        <v>0.16326530612244897</v>
      </c>
      <c r="E52" s="17">
        <v>19</v>
      </c>
      <c r="F52" s="20">
        <f>E52/E55</f>
        <v>0.38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12</v>
      </c>
      <c r="C53" s="98">
        <v>41</v>
      </c>
      <c r="D53" s="20">
        <f>C53/C55</f>
        <v>0.8367346938775511</v>
      </c>
      <c r="E53" s="17">
        <v>30</v>
      </c>
      <c r="F53" s="20">
        <f>E53/E55</f>
        <v>0.6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9" t="s">
        <v>58</v>
      </c>
      <c r="C54" s="99">
        <v>0</v>
      </c>
      <c r="D54" s="21">
        <f>C54/C55</f>
        <v>0</v>
      </c>
      <c r="E54" s="10">
        <v>1</v>
      </c>
      <c r="F54" s="21">
        <f>E54/E55</f>
        <v>0.02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60" t="s">
        <v>4</v>
      </c>
      <c r="C55" s="100">
        <f>SUM(C52:C54)</f>
        <v>49</v>
      </c>
      <c r="D55" s="49">
        <f>SUM(D52:D54)</f>
        <v>1</v>
      </c>
      <c r="E55" s="48">
        <f>SUM(E52:E54)</f>
        <v>50</v>
      </c>
      <c r="F55" s="49">
        <f>SUM(F52:F54)</f>
        <v>1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69" t="s">
        <v>62</v>
      </c>
      <c r="C57" s="170"/>
      <c r="D57" s="170"/>
      <c r="E57" s="170"/>
      <c r="F57" s="171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64" t="s">
        <v>63</v>
      </c>
      <c r="C58" s="162"/>
      <c r="D58" s="162"/>
      <c r="E58" s="162"/>
      <c r="F58" s="166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4"/>
      <c r="C59" s="169" t="s">
        <v>112</v>
      </c>
      <c r="D59" s="171"/>
      <c r="E59" s="169" t="s">
        <v>118</v>
      </c>
      <c r="F59" s="171"/>
      <c r="H59" s="9"/>
      <c r="J59" s="31"/>
      <c r="K59" s="67"/>
      <c r="L59" s="31"/>
      <c r="M59" s="40"/>
      <c r="N59" s="41"/>
    </row>
    <row r="60" spans="2:14" s="7" customFormat="1" ht="21" customHeight="1">
      <c r="B60" s="26" t="s">
        <v>14</v>
      </c>
      <c r="C60" s="24">
        <v>0</v>
      </c>
      <c r="D60" s="25">
        <f>C60/C65</f>
        <v>0</v>
      </c>
      <c r="E60" s="24">
        <v>0</v>
      </c>
      <c r="F60" s="25">
        <f>E60/E65</f>
        <v>0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15</v>
      </c>
      <c r="C61" s="17">
        <v>4</v>
      </c>
      <c r="D61" s="20">
        <f>C61/C65</f>
        <v>0.08163265306122448</v>
      </c>
      <c r="E61" s="17">
        <v>4</v>
      </c>
      <c r="F61" s="20">
        <f>E61/E65</f>
        <v>0.21052631578947367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64</v>
      </c>
      <c r="C62" s="17">
        <v>1</v>
      </c>
      <c r="D62" s="20">
        <f>C62/C65</f>
        <v>0.02040816326530612</v>
      </c>
      <c r="E62" s="17">
        <v>6</v>
      </c>
      <c r="F62" s="20">
        <f>E62/E65</f>
        <v>0.3157894736842105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17</v>
      </c>
      <c r="C63" s="17">
        <v>7</v>
      </c>
      <c r="D63" s="20">
        <f>C63/C65</f>
        <v>0.14285714285714285</v>
      </c>
      <c r="E63" s="17">
        <v>9</v>
      </c>
      <c r="F63" s="20">
        <f>E63/E65</f>
        <v>0.47368421052631576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9" t="s">
        <v>58</v>
      </c>
      <c r="C64" s="10">
        <v>37</v>
      </c>
      <c r="D64" s="21">
        <f>C64/C65</f>
        <v>0.7551020408163265</v>
      </c>
      <c r="E64" s="10">
        <v>0</v>
      </c>
      <c r="F64" s="21">
        <f>E64/E65</f>
        <v>0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60" t="s">
        <v>4</v>
      </c>
      <c r="C65" s="100">
        <f>SUM(C60:C64)</f>
        <v>49</v>
      </c>
      <c r="D65" s="49">
        <f>SUM(D60:D64)</f>
        <v>1</v>
      </c>
      <c r="E65" s="48">
        <f>SUM(E60:E64)</f>
        <v>19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69" t="s">
        <v>65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</row>
    <row r="68" spans="2:26" s="7" customFormat="1" ht="21" customHeight="1" thickBot="1">
      <c r="B68" s="164" t="s">
        <v>66</v>
      </c>
      <c r="C68" s="172"/>
      <c r="D68" s="172"/>
      <c r="E68" s="172"/>
      <c r="F68" s="172"/>
      <c r="G68" s="162"/>
      <c r="H68" s="162"/>
      <c r="I68" s="162"/>
      <c r="J68" s="162"/>
      <c r="K68" s="172"/>
      <c r="L68" s="172"/>
      <c r="M68" s="172"/>
      <c r="N68" s="172"/>
      <c r="O68" s="162"/>
      <c r="P68" s="162"/>
      <c r="Q68" s="162"/>
      <c r="R68" s="162"/>
      <c r="S68" s="172"/>
      <c r="T68" s="172"/>
      <c r="U68" s="172"/>
      <c r="V68" s="172"/>
      <c r="W68" s="162"/>
      <c r="X68" s="162"/>
      <c r="Y68" s="162"/>
      <c r="Z68" s="166"/>
    </row>
    <row r="69" spans="2:26" s="7" customFormat="1" ht="21" customHeight="1">
      <c r="B69" s="167"/>
      <c r="C69" s="158" t="s">
        <v>14</v>
      </c>
      <c r="D69" s="157"/>
      <c r="E69" s="157"/>
      <c r="F69" s="159"/>
      <c r="G69" s="157" t="s">
        <v>15</v>
      </c>
      <c r="H69" s="157"/>
      <c r="I69" s="157"/>
      <c r="J69" s="157"/>
      <c r="K69" s="158" t="s">
        <v>16</v>
      </c>
      <c r="L69" s="157"/>
      <c r="M69" s="157"/>
      <c r="N69" s="159"/>
      <c r="O69" s="157" t="s">
        <v>17</v>
      </c>
      <c r="P69" s="157"/>
      <c r="Q69" s="157"/>
      <c r="R69" s="157"/>
      <c r="S69" s="158" t="s">
        <v>58</v>
      </c>
      <c r="T69" s="157"/>
      <c r="U69" s="157"/>
      <c r="V69" s="159"/>
      <c r="W69" s="160" t="s">
        <v>4</v>
      </c>
      <c r="X69" s="160"/>
      <c r="Y69" s="160"/>
      <c r="Z69" s="161"/>
    </row>
    <row r="70" spans="2:26" s="7" customFormat="1" ht="21" customHeight="1" thickBot="1">
      <c r="B70" s="168"/>
      <c r="C70" s="164" t="s">
        <v>61</v>
      </c>
      <c r="D70" s="162"/>
      <c r="E70" s="165" t="s">
        <v>112</v>
      </c>
      <c r="F70" s="166"/>
      <c r="G70" s="162" t="s">
        <v>61</v>
      </c>
      <c r="H70" s="162"/>
      <c r="I70" s="155" t="s">
        <v>112</v>
      </c>
      <c r="J70" s="163"/>
      <c r="K70" s="164" t="s">
        <v>61</v>
      </c>
      <c r="L70" s="162"/>
      <c r="M70" s="165" t="s">
        <v>112</v>
      </c>
      <c r="N70" s="166"/>
      <c r="O70" s="162" t="s">
        <v>61</v>
      </c>
      <c r="P70" s="162"/>
      <c r="Q70" s="155" t="s">
        <v>112</v>
      </c>
      <c r="R70" s="163"/>
      <c r="S70" s="164" t="s">
        <v>61</v>
      </c>
      <c r="T70" s="162"/>
      <c r="U70" s="155" t="s">
        <v>112</v>
      </c>
      <c r="V70" s="156"/>
      <c r="W70" s="162" t="s">
        <v>61</v>
      </c>
      <c r="X70" s="162"/>
      <c r="Y70" s="155" t="s">
        <v>112</v>
      </c>
      <c r="Z70" s="156"/>
    </row>
    <row r="71" spans="2:30" s="7" customFormat="1" ht="28.5" customHeight="1">
      <c r="B71" s="22" t="s">
        <v>22</v>
      </c>
      <c r="C71" s="112">
        <v>0</v>
      </c>
      <c r="D71" s="57">
        <f aca="true" t="shared" si="4" ref="D71:D77">C71/W71</f>
        <v>0</v>
      </c>
      <c r="E71" s="56">
        <v>0</v>
      </c>
      <c r="F71" s="109">
        <f aca="true" t="shared" si="5" ref="F71:F77">E71/Y71</f>
        <v>0</v>
      </c>
      <c r="G71" s="56">
        <v>0</v>
      </c>
      <c r="H71" s="57">
        <f aca="true" t="shared" si="6" ref="H71:H77">G71/W71</f>
        <v>0</v>
      </c>
      <c r="I71" s="56">
        <v>5</v>
      </c>
      <c r="J71" s="15">
        <f aca="true" t="shared" si="7" ref="J71:J77">I71/Y71</f>
        <v>0.1</v>
      </c>
      <c r="K71" s="56">
        <v>12</v>
      </c>
      <c r="L71" s="57">
        <f aca="true" t="shared" si="8" ref="L71:L77">K71/W71</f>
        <v>0.24489795918367346</v>
      </c>
      <c r="M71" s="56">
        <v>14</v>
      </c>
      <c r="N71" s="109">
        <f aca="true" t="shared" si="9" ref="N71:N77">M71/Y71</f>
        <v>0.28</v>
      </c>
      <c r="O71" s="56">
        <v>37</v>
      </c>
      <c r="P71" s="57">
        <f aca="true" t="shared" si="10" ref="P71:P77">O71/W71</f>
        <v>0.7551020408163265</v>
      </c>
      <c r="Q71" s="56">
        <v>31</v>
      </c>
      <c r="R71" s="15">
        <f aca="true" t="shared" si="11" ref="R71:R77">Q71/Y71</f>
        <v>0.62</v>
      </c>
      <c r="S71" s="121">
        <v>0</v>
      </c>
      <c r="T71" s="15">
        <f aca="true" t="shared" si="12" ref="T71:T77">S71/W71</f>
        <v>0</v>
      </c>
      <c r="U71" s="121">
        <v>0</v>
      </c>
      <c r="V71" s="109">
        <f aca="true" t="shared" si="13" ref="V71:V77">U71/Y71</f>
        <v>0</v>
      </c>
      <c r="W71" s="75">
        <f aca="true" t="shared" si="14" ref="W71:W77">O71+K71+G71+C71+S71</f>
        <v>49</v>
      </c>
      <c r="X71" s="76">
        <f aca="true" t="shared" si="15" ref="X71:X77">D71+H71+L71+P71+T71</f>
        <v>1</v>
      </c>
      <c r="Y71" s="120">
        <f aca="true" t="shared" si="16" ref="Y71:Y77">Q71+M71+I71+E71+U71</f>
        <v>50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0</v>
      </c>
      <c r="AC71" s="14">
        <f aca="true" t="shared" si="20" ref="AC71:AC77">K71</f>
        <v>12</v>
      </c>
      <c r="AD71" s="12">
        <f aca="true" t="shared" si="21" ref="AD71:AD77">O71</f>
        <v>37</v>
      </c>
    </row>
    <row r="72" spans="2:30" s="7" customFormat="1" ht="28.5" customHeight="1">
      <c r="B72" s="22" t="s">
        <v>18</v>
      </c>
      <c r="C72" s="112">
        <v>0</v>
      </c>
      <c r="D72" s="57">
        <f t="shared" si="4"/>
        <v>0</v>
      </c>
      <c r="E72" s="56">
        <v>0</v>
      </c>
      <c r="F72" s="109">
        <f t="shared" si="5"/>
        <v>0</v>
      </c>
      <c r="G72" s="56">
        <v>0</v>
      </c>
      <c r="H72" s="57">
        <f t="shared" si="6"/>
        <v>0</v>
      </c>
      <c r="I72" s="56">
        <v>0</v>
      </c>
      <c r="J72" s="15">
        <f t="shared" si="7"/>
        <v>0</v>
      </c>
      <c r="K72" s="56">
        <v>1</v>
      </c>
      <c r="L72" s="57">
        <f t="shared" si="8"/>
        <v>0.02040816326530612</v>
      </c>
      <c r="M72" s="56">
        <v>5</v>
      </c>
      <c r="N72" s="109">
        <f t="shared" si="9"/>
        <v>0.1</v>
      </c>
      <c r="O72" s="56">
        <v>48</v>
      </c>
      <c r="P72" s="57">
        <f t="shared" si="10"/>
        <v>0.9795918367346939</v>
      </c>
      <c r="Q72" s="56">
        <v>45</v>
      </c>
      <c r="R72" s="15">
        <f t="shared" si="11"/>
        <v>0.9</v>
      </c>
      <c r="S72" s="71">
        <v>0</v>
      </c>
      <c r="T72" s="15">
        <f t="shared" si="12"/>
        <v>0</v>
      </c>
      <c r="U72" s="71">
        <v>0</v>
      </c>
      <c r="V72" s="109">
        <f t="shared" si="13"/>
        <v>0</v>
      </c>
      <c r="W72" s="75">
        <f t="shared" si="14"/>
        <v>49</v>
      </c>
      <c r="X72" s="76">
        <f t="shared" si="15"/>
        <v>1</v>
      </c>
      <c r="Y72" s="70">
        <f t="shared" si="16"/>
        <v>50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1</v>
      </c>
      <c r="AD72" s="12">
        <f t="shared" si="21"/>
        <v>48</v>
      </c>
    </row>
    <row r="73" spans="2:30" s="7" customFormat="1" ht="28.5" customHeight="1">
      <c r="B73" s="22" t="s">
        <v>19</v>
      </c>
      <c r="C73" s="112">
        <v>0</v>
      </c>
      <c r="D73" s="57">
        <f t="shared" si="4"/>
        <v>0</v>
      </c>
      <c r="E73" s="56">
        <v>0</v>
      </c>
      <c r="F73" s="109">
        <f t="shared" si="5"/>
        <v>0</v>
      </c>
      <c r="G73" s="56">
        <v>0</v>
      </c>
      <c r="H73" s="57">
        <f t="shared" si="6"/>
        <v>0</v>
      </c>
      <c r="I73" s="56">
        <v>2</v>
      </c>
      <c r="J73" s="15">
        <f t="shared" si="7"/>
        <v>0.04</v>
      </c>
      <c r="K73" s="56">
        <v>0</v>
      </c>
      <c r="L73" s="57">
        <f t="shared" si="8"/>
        <v>0</v>
      </c>
      <c r="M73" s="56">
        <v>5</v>
      </c>
      <c r="N73" s="109">
        <f t="shared" si="9"/>
        <v>0.1</v>
      </c>
      <c r="O73" s="56">
        <v>49</v>
      </c>
      <c r="P73" s="57">
        <f t="shared" si="10"/>
        <v>1</v>
      </c>
      <c r="Q73" s="56">
        <v>43</v>
      </c>
      <c r="R73" s="15">
        <f t="shared" si="11"/>
        <v>0.86</v>
      </c>
      <c r="S73" s="71">
        <v>0</v>
      </c>
      <c r="T73" s="15">
        <f t="shared" si="12"/>
        <v>0</v>
      </c>
      <c r="U73" s="71">
        <v>0</v>
      </c>
      <c r="V73" s="109">
        <f t="shared" si="13"/>
        <v>0</v>
      </c>
      <c r="W73" s="75">
        <f t="shared" si="14"/>
        <v>49</v>
      </c>
      <c r="X73" s="76">
        <f t="shared" si="15"/>
        <v>1</v>
      </c>
      <c r="Y73" s="70">
        <f t="shared" si="16"/>
        <v>50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0</v>
      </c>
      <c r="AD73" s="12">
        <f t="shared" si="21"/>
        <v>49</v>
      </c>
    </row>
    <row r="74" spans="2:30" s="7" customFormat="1" ht="28.5" customHeight="1">
      <c r="B74" s="22" t="s">
        <v>67</v>
      </c>
      <c r="C74" s="112">
        <v>0</v>
      </c>
      <c r="D74" s="57">
        <f t="shared" si="4"/>
        <v>0</v>
      </c>
      <c r="E74" s="56">
        <v>0</v>
      </c>
      <c r="F74" s="109">
        <f t="shared" si="5"/>
        <v>0</v>
      </c>
      <c r="G74" s="56">
        <v>0</v>
      </c>
      <c r="H74" s="57">
        <f t="shared" si="6"/>
        <v>0</v>
      </c>
      <c r="I74" s="56">
        <v>3</v>
      </c>
      <c r="J74" s="15">
        <f t="shared" si="7"/>
        <v>0.06</v>
      </c>
      <c r="K74" s="56">
        <v>0</v>
      </c>
      <c r="L74" s="57">
        <f t="shared" si="8"/>
        <v>0</v>
      </c>
      <c r="M74" s="56">
        <v>3</v>
      </c>
      <c r="N74" s="109">
        <f t="shared" si="9"/>
        <v>0.06</v>
      </c>
      <c r="O74" s="56">
        <v>48</v>
      </c>
      <c r="P74" s="57">
        <f t="shared" si="10"/>
        <v>0.9795918367346939</v>
      </c>
      <c r="Q74" s="56">
        <v>44</v>
      </c>
      <c r="R74" s="15">
        <f t="shared" si="11"/>
        <v>0.88</v>
      </c>
      <c r="S74" s="71">
        <v>1</v>
      </c>
      <c r="T74" s="15">
        <f t="shared" si="12"/>
        <v>0.02040816326530612</v>
      </c>
      <c r="U74" s="71">
        <v>0</v>
      </c>
      <c r="V74" s="109">
        <f t="shared" si="13"/>
        <v>0</v>
      </c>
      <c r="W74" s="75">
        <f t="shared" si="14"/>
        <v>49</v>
      </c>
      <c r="X74" s="76">
        <f t="shared" si="15"/>
        <v>1</v>
      </c>
      <c r="Y74" s="70">
        <f t="shared" si="16"/>
        <v>50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0</v>
      </c>
      <c r="AD74" s="12">
        <f t="shared" si="21"/>
        <v>48</v>
      </c>
    </row>
    <row r="75" spans="2:30" s="7" customFormat="1" ht="28.5" customHeight="1">
      <c r="B75" s="22" t="s">
        <v>68</v>
      </c>
      <c r="C75" s="112">
        <v>0</v>
      </c>
      <c r="D75" s="57">
        <f t="shared" si="4"/>
        <v>0</v>
      </c>
      <c r="E75" s="56">
        <v>1</v>
      </c>
      <c r="F75" s="109">
        <f t="shared" si="5"/>
        <v>0.02</v>
      </c>
      <c r="G75" s="56">
        <v>0</v>
      </c>
      <c r="H75" s="57">
        <f t="shared" si="6"/>
        <v>0</v>
      </c>
      <c r="I75" s="56">
        <v>2</v>
      </c>
      <c r="J75" s="15">
        <f t="shared" si="7"/>
        <v>0.04</v>
      </c>
      <c r="K75" s="56">
        <v>3</v>
      </c>
      <c r="L75" s="57">
        <f t="shared" si="8"/>
        <v>0.061224489795918366</v>
      </c>
      <c r="M75" s="56">
        <v>2</v>
      </c>
      <c r="N75" s="109">
        <f t="shared" si="9"/>
        <v>0.04</v>
      </c>
      <c r="O75" s="56">
        <v>46</v>
      </c>
      <c r="P75" s="57">
        <f t="shared" si="10"/>
        <v>0.9387755102040817</v>
      </c>
      <c r="Q75" s="56">
        <v>44</v>
      </c>
      <c r="R75" s="15">
        <f t="shared" si="11"/>
        <v>0.88</v>
      </c>
      <c r="S75" s="71">
        <v>0</v>
      </c>
      <c r="T75" s="15">
        <f t="shared" si="12"/>
        <v>0</v>
      </c>
      <c r="U75" s="71">
        <v>1</v>
      </c>
      <c r="V75" s="109">
        <f t="shared" si="13"/>
        <v>0.02</v>
      </c>
      <c r="W75" s="75">
        <f t="shared" si="14"/>
        <v>49</v>
      </c>
      <c r="X75" s="76">
        <f t="shared" si="15"/>
        <v>1</v>
      </c>
      <c r="Y75" s="70">
        <f t="shared" si="16"/>
        <v>50</v>
      </c>
      <c r="Z75" s="45">
        <f t="shared" si="17"/>
        <v>1</v>
      </c>
      <c r="AA75" s="14">
        <f t="shared" si="18"/>
        <v>0</v>
      </c>
      <c r="AB75" s="14">
        <f t="shared" si="19"/>
        <v>0</v>
      </c>
      <c r="AC75" s="14">
        <f t="shared" si="20"/>
        <v>3</v>
      </c>
      <c r="AD75" s="12">
        <f t="shared" si="21"/>
        <v>46</v>
      </c>
    </row>
    <row r="76" spans="2:30" s="7" customFormat="1" ht="28.5" customHeight="1">
      <c r="B76" s="22" t="s">
        <v>69</v>
      </c>
      <c r="C76" s="112">
        <v>0</v>
      </c>
      <c r="D76" s="57">
        <f t="shared" si="4"/>
        <v>0</v>
      </c>
      <c r="E76" s="56">
        <v>1</v>
      </c>
      <c r="F76" s="109">
        <f t="shared" si="5"/>
        <v>0.02</v>
      </c>
      <c r="G76" s="56">
        <v>3</v>
      </c>
      <c r="H76" s="57">
        <f t="shared" si="6"/>
        <v>0.061224489795918366</v>
      </c>
      <c r="I76" s="56">
        <v>5</v>
      </c>
      <c r="J76" s="15">
        <f t="shared" si="7"/>
        <v>0.1</v>
      </c>
      <c r="K76" s="56">
        <v>14</v>
      </c>
      <c r="L76" s="57">
        <f t="shared" si="8"/>
        <v>0.2857142857142857</v>
      </c>
      <c r="M76" s="56">
        <v>12</v>
      </c>
      <c r="N76" s="109">
        <f t="shared" si="9"/>
        <v>0.24</v>
      </c>
      <c r="O76" s="56">
        <v>30</v>
      </c>
      <c r="P76" s="57">
        <f t="shared" si="10"/>
        <v>0.6122448979591837</v>
      </c>
      <c r="Q76" s="56">
        <v>32</v>
      </c>
      <c r="R76" s="15">
        <f t="shared" si="11"/>
        <v>0.64</v>
      </c>
      <c r="S76" s="71">
        <v>2</v>
      </c>
      <c r="T76" s="15">
        <f t="shared" si="12"/>
        <v>0.04081632653061224</v>
      </c>
      <c r="U76" s="71">
        <v>0</v>
      </c>
      <c r="V76" s="109">
        <f t="shared" si="13"/>
        <v>0</v>
      </c>
      <c r="W76" s="75">
        <f t="shared" si="14"/>
        <v>49</v>
      </c>
      <c r="X76" s="76">
        <f t="shared" si="15"/>
        <v>1</v>
      </c>
      <c r="Y76" s="70">
        <f t="shared" si="16"/>
        <v>50</v>
      </c>
      <c r="Z76" s="45">
        <f t="shared" si="17"/>
        <v>1</v>
      </c>
      <c r="AA76" s="13">
        <f t="shared" si="18"/>
        <v>0</v>
      </c>
      <c r="AB76" s="13">
        <f t="shared" si="19"/>
        <v>3</v>
      </c>
      <c r="AC76" s="13">
        <f t="shared" si="20"/>
        <v>14</v>
      </c>
      <c r="AD76" s="12">
        <f t="shared" si="21"/>
        <v>30</v>
      </c>
    </row>
    <row r="77" spans="2:30" s="7" customFormat="1" ht="28.5" customHeight="1" thickBot="1">
      <c r="B77" s="104" t="s">
        <v>74</v>
      </c>
      <c r="C77" s="113">
        <v>0</v>
      </c>
      <c r="D77" s="89">
        <f t="shared" si="4"/>
        <v>0</v>
      </c>
      <c r="E77" s="103">
        <v>2</v>
      </c>
      <c r="F77" s="111">
        <f t="shared" si="5"/>
        <v>0.04</v>
      </c>
      <c r="G77" s="103">
        <v>1</v>
      </c>
      <c r="H77" s="89">
        <f t="shared" si="6"/>
        <v>0.02040816326530612</v>
      </c>
      <c r="I77" s="103">
        <v>5</v>
      </c>
      <c r="J77" s="90">
        <f t="shared" si="7"/>
        <v>0.1</v>
      </c>
      <c r="K77" s="103">
        <v>16</v>
      </c>
      <c r="L77" s="89">
        <f t="shared" si="8"/>
        <v>0.32653061224489793</v>
      </c>
      <c r="M77" s="103">
        <v>8</v>
      </c>
      <c r="N77" s="111">
        <f t="shared" si="9"/>
        <v>0.16</v>
      </c>
      <c r="O77" s="103">
        <v>32</v>
      </c>
      <c r="P77" s="89">
        <f t="shared" si="10"/>
        <v>0.6530612244897959</v>
      </c>
      <c r="Q77" s="103">
        <v>35</v>
      </c>
      <c r="R77" s="90">
        <f t="shared" si="11"/>
        <v>0.7</v>
      </c>
      <c r="S77" s="122">
        <v>0</v>
      </c>
      <c r="T77" s="90">
        <f t="shared" si="12"/>
        <v>0</v>
      </c>
      <c r="U77" s="122">
        <v>0</v>
      </c>
      <c r="V77" s="111">
        <f t="shared" si="13"/>
        <v>0</v>
      </c>
      <c r="W77" s="105">
        <f t="shared" si="14"/>
        <v>49</v>
      </c>
      <c r="X77" s="118">
        <f t="shared" si="15"/>
        <v>1</v>
      </c>
      <c r="Y77" s="79">
        <f t="shared" si="16"/>
        <v>50</v>
      </c>
      <c r="Z77" s="46">
        <f t="shared" si="17"/>
        <v>1</v>
      </c>
      <c r="AA77" s="13">
        <f t="shared" si="18"/>
        <v>0</v>
      </c>
      <c r="AB77" s="13">
        <f t="shared" si="19"/>
        <v>1</v>
      </c>
      <c r="AC77" s="13">
        <f t="shared" si="20"/>
        <v>16</v>
      </c>
      <c r="AD77" s="12">
        <f t="shared" si="21"/>
        <v>32</v>
      </c>
    </row>
    <row r="78" spans="2:20" s="17" customFormat="1" ht="18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69" t="s">
        <v>70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1"/>
    </row>
    <row r="80" spans="2:26" s="7" customFormat="1" ht="21" customHeight="1" thickBot="1">
      <c r="B80" s="164" t="s">
        <v>71</v>
      </c>
      <c r="C80" s="172"/>
      <c r="D80" s="172"/>
      <c r="E80" s="172"/>
      <c r="F80" s="17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6"/>
    </row>
    <row r="81" spans="2:26" s="7" customFormat="1" ht="21" customHeight="1">
      <c r="B81" s="167"/>
      <c r="C81" s="158" t="s">
        <v>14</v>
      </c>
      <c r="D81" s="157"/>
      <c r="E81" s="157"/>
      <c r="F81" s="159"/>
      <c r="G81" s="157" t="s">
        <v>15</v>
      </c>
      <c r="H81" s="157"/>
      <c r="I81" s="157"/>
      <c r="J81" s="157"/>
      <c r="K81" s="158" t="s">
        <v>16</v>
      </c>
      <c r="L81" s="157"/>
      <c r="M81" s="157"/>
      <c r="N81" s="159"/>
      <c r="O81" s="157" t="s">
        <v>17</v>
      </c>
      <c r="P81" s="157"/>
      <c r="Q81" s="157"/>
      <c r="R81" s="157"/>
      <c r="S81" s="158" t="s">
        <v>58</v>
      </c>
      <c r="T81" s="157"/>
      <c r="U81" s="157"/>
      <c r="V81" s="159"/>
      <c r="W81" s="194" t="s">
        <v>4</v>
      </c>
      <c r="X81" s="160"/>
      <c r="Y81" s="160"/>
      <c r="Z81" s="161"/>
    </row>
    <row r="82" spans="2:26" s="7" customFormat="1" ht="21" customHeight="1" thickBot="1">
      <c r="B82" s="168"/>
      <c r="C82" s="164" t="s">
        <v>61</v>
      </c>
      <c r="D82" s="162"/>
      <c r="E82" s="165" t="s">
        <v>112</v>
      </c>
      <c r="F82" s="166"/>
      <c r="G82" s="162" t="s">
        <v>61</v>
      </c>
      <c r="H82" s="162"/>
      <c r="I82" s="155" t="s">
        <v>112</v>
      </c>
      <c r="J82" s="163"/>
      <c r="K82" s="164" t="s">
        <v>61</v>
      </c>
      <c r="L82" s="162"/>
      <c r="M82" s="165" t="s">
        <v>112</v>
      </c>
      <c r="N82" s="166"/>
      <c r="O82" s="162" t="s">
        <v>61</v>
      </c>
      <c r="P82" s="162"/>
      <c r="Q82" s="155" t="s">
        <v>112</v>
      </c>
      <c r="R82" s="163"/>
      <c r="S82" s="164" t="s">
        <v>61</v>
      </c>
      <c r="T82" s="162"/>
      <c r="U82" s="155" t="s">
        <v>112</v>
      </c>
      <c r="V82" s="156"/>
      <c r="W82" s="164" t="s">
        <v>61</v>
      </c>
      <c r="X82" s="162"/>
      <c r="Y82" s="155" t="s">
        <v>112</v>
      </c>
      <c r="Z82" s="156"/>
    </row>
    <row r="83" spans="2:30" s="7" customFormat="1" ht="28.5" customHeight="1">
      <c r="B83" s="22" t="s">
        <v>72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G83/$W$83</f>
        <v>0</v>
      </c>
      <c r="I83" s="56">
        <v>0</v>
      </c>
      <c r="J83" s="15">
        <f>I83/$W$83</f>
        <v>0</v>
      </c>
      <c r="K83" s="112">
        <v>0</v>
      </c>
      <c r="L83" s="57">
        <f>K83/$W$83</f>
        <v>0</v>
      </c>
      <c r="M83" s="56">
        <v>6</v>
      </c>
      <c r="N83" s="109">
        <f>M83/$W$83</f>
        <v>0.12244897959183673</v>
      </c>
      <c r="O83" s="16">
        <v>49</v>
      </c>
      <c r="P83" s="57">
        <f>O83/$W$83</f>
        <v>1</v>
      </c>
      <c r="Q83" s="56">
        <v>44</v>
      </c>
      <c r="R83" s="15">
        <f>Q83/$W$83</f>
        <v>0.8979591836734694</v>
      </c>
      <c r="S83" s="108">
        <v>0</v>
      </c>
      <c r="T83" s="15">
        <f>S83/$W$83</f>
        <v>0</v>
      </c>
      <c r="U83" s="121">
        <v>0</v>
      </c>
      <c r="V83" s="109">
        <f>U83/$W$83</f>
        <v>0</v>
      </c>
      <c r="W83" s="125">
        <f>O83+K83+G83+C83+S83</f>
        <v>49</v>
      </c>
      <c r="X83" s="76">
        <f>D83+H83+L83+P83+T83</f>
        <v>1</v>
      </c>
      <c r="Y83" s="120">
        <f>Q83+M83+I83+E83+U83</f>
        <v>50</v>
      </c>
      <c r="Z83" s="45">
        <f>F83+J83+N83+R83+V83</f>
        <v>1.0204081632653061</v>
      </c>
      <c r="AA83" s="13">
        <f>C83</f>
        <v>0</v>
      </c>
      <c r="AB83" s="13">
        <f>G83</f>
        <v>0</v>
      </c>
      <c r="AC83" s="13">
        <f>K83</f>
        <v>0</v>
      </c>
      <c r="AD83" s="12">
        <f>O83</f>
        <v>49</v>
      </c>
    </row>
    <row r="84" spans="2:30" s="7" customFormat="1" ht="28.5" customHeight="1">
      <c r="B84" s="22" t="s">
        <v>21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0</v>
      </c>
      <c r="H84" s="57">
        <f>G84/$W$83</f>
        <v>0</v>
      </c>
      <c r="I84" s="56">
        <v>0</v>
      </c>
      <c r="J84" s="15">
        <f>I84/$W$83</f>
        <v>0</v>
      </c>
      <c r="K84" s="112">
        <v>1</v>
      </c>
      <c r="L84" s="57">
        <f>K84/$W$83</f>
        <v>0.02040816326530612</v>
      </c>
      <c r="M84" s="56">
        <v>9</v>
      </c>
      <c r="N84" s="109">
        <f>M84/$W$83</f>
        <v>0.1836734693877551</v>
      </c>
      <c r="O84" s="16">
        <v>48</v>
      </c>
      <c r="P84" s="57">
        <f>O84/$W$83</f>
        <v>0.9795918367346939</v>
      </c>
      <c r="Q84" s="56">
        <v>41</v>
      </c>
      <c r="R84" s="15">
        <f>Q84/$W$83</f>
        <v>0.8367346938775511</v>
      </c>
      <c r="S84" s="112">
        <v>0</v>
      </c>
      <c r="T84" s="15">
        <f>S84/$W$83</f>
        <v>0</v>
      </c>
      <c r="U84" s="56">
        <v>0</v>
      </c>
      <c r="V84" s="109">
        <f>U84/$W$83</f>
        <v>0</v>
      </c>
      <c r="W84" s="125">
        <f>O84+K84+G84+C84+S84</f>
        <v>49</v>
      </c>
      <c r="X84" s="76">
        <f>D84+H84+L84+P84+T84</f>
        <v>1</v>
      </c>
      <c r="Y84" s="70">
        <f>Q84+M84+I84+E84+U84</f>
        <v>50</v>
      </c>
      <c r="Z84" s="45">
        <f>F84+J84+N84+R84+V84</f>
        <v>1.0204081632653061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13">
        <v>0</v>
      </c>
      <c r="D85" s="89">
        <f>C85/W85</f>
        <v>0</v>
      </c>
      <c r="E85" s="103">
        <v>0</v>
      </c>
      <c r="F85" s="111">
        <f>E85/Y85</f>
        <v>0</v>
      </c>
      <c r="G85" s="106">
        <v>0</v>
      </c>
      <c r="H85" s="89">
        <f>G85/$W$83</f>
        <v>0</v>
      </c>
      <c r="I85" s="103">
        <v>0</v>
      </c>
      <c r="J85" s="90">
        <f>I85/$W$83</f>
        <v>0</v>
      </c>
      <c r="K85" s="113">
        <v>0</v>
      </c>
      <c r="L85" s="89">
        <f>K85/$W$83</f>
        <v>0</v>
      </c>
      <c r="M85" s="103">
        <v>7</v>
      </c>
      <c r="N85" s="111">
        <f>M85/$W$83</f>
        <v>0.14285714285714285</v>
      </c>
      <c r="O85" s="106">
        <v>49</v>
      </c>
      <c r="P85" s="89">
        <f>O85/$W$83</f>
        <v>1</v>
      </c>
      <c r="Q85" s="103">
        <v>43</v>
      </c>
      <c r="R85" s="90">
        <f>Q85/$W$83</f>
        <v>0.8775510204081632</v>
      </c>
      <c r="S85" s="113">
        <v>0</v>
      </c>
      <c r="T85" s="90">
        <f>S85/$W$83</f>
        <v>0</v>
      </c>
      <c r="U85" s="103">
        <v>0</v>
      </c>
      <c r="V85" s="111">
        <f>U85/$W$83</f>
        <v>0</v>
      </c>
      <c r="W85" s="126">
        <f>O85+K85+G85+C85+S85</f>
        <v>49</v>
      </c>
      <c r="X85" s="118">
        <f>D85+H85+L85+P85+T85</f>
        <v>1</v>
      </c>
      <c r="Y85" s="79">
        <f>Q85+M85+I85+E85+U85</f>
        <v>50</v>
      </c>
      <c r="Z85" s="46">
        <f>F85+J85+N85+R85+V85</f>
        <v>1.0204081632653061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69" t="s">
        <v>23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1"/>
    </row>
    <row r="88" spans="2:26" s="7" customFormat="1" ht="21" customHeight="1" thickBot="1">
      <c r="B88" s="164" t="s">
        <v>30</v>
      </c>
      <c r="C88" s="172"/>
      <c r="D88" s="172"/>
      <c r="E88" s="172"/>
      <c r="F88" s="172"/>
      <c r="G88" s="162"/>
      <c r="H88" s="162"/>
      <c r="I88" s="162"/>
      <c r="J88" s="162"/>
      <c r="K88" s="172"/>
      <c r="L88" s="172"/>
      <c r="M88" s="172"/>
      <c r="N88" s="172"/>
      <c r="O88" s="162"/>
      <c r="P88" s="162"/>
      <c r="Q88" s="162"/>
      <c r="R88" s="162"/>
      <c r="S88" s="172"/>
      <c r="T88" s="172"/>
      <c r="U88" s="172"/>
      <c r="V88" s="172"/>
      <c r="W88" s="162"/>
      <c r="X88" s="162"/>
      <c r="Y88" s="162"/>
      <c r="Z88" s="166"/>
    </row>
    <row r="89" spans="2:26" s="7" customFormat="1" ht="21" customHeight="1">
      <c r="B89" s="167"/>
      <c r="C89" s="158" t="s">
        <v>14</v>
      </c>
      <c r="D89" s="157"/>
      <c r="E89" s="157"/>
      <c r="F89" s="159"/>
      <c r="G89" s="157" t="s">
        <v>15</v>
      </c>
      <c r="H89" s="157"/>
      <c r="I89" s="157"/>
      <c r="J89" s="157"/>
      <c r="K89" s="158" t="s">
        <v>16</v>
      </c>
      <c r="L89" s="157"/>
      <c r="M89" s="157"/>
      <c r="N89" s="159"/>
      <c r="O89" s="157" t="s">
        <v>17</v>
      </c>
      <c r="P89" s="157"/>
      <c r="Q89" s="157"/>
      <c r="R89" s="157"/>
      <c r="S89" s="158" t="s">
        <v>58</v>
      </c>
      <c r="T89" s="157"/>
      <c r="U89" s="157"/>
      <c r="V89" s="159"/>
      <c r="W89" s="160" t="s">
        <v>4</v>
      </c>
      <c r="X89" s="160"/>
      <c r="Y89" s="160"/>
      <c r="Z89" s="161"/>
    </row>
    <row r="90" spans="2:26" s="7" customFormat="1" ht="21" customHeight="1" thickBot="1">
      <c r="B90" s="168"/>
      <c r="C90" s="164" t="s">
        <v>61</v>
      </c>
      <c r="D90" s="162"/>
      <c r="E90" s="165" t="s">
        <v>112</v>
      </c>
      <c r="F90" s="166"/>
      <c r="G90" s="162" t="s">
        <v>61</v>
      </c>
      <c r="H90" s="162"/>
      <c r="I90" s="155" t="s">
        <v>112</v>
      </c>
      <c r="J90" s="163"/>
      <c r="K90" s="164" t="s">
        <v>61</v>
      </c>
      <c r="L90" s="162"/>
      <c r="M90" s="165" t="s">
        <v>112</v>
      </c>
      <c r="N90" s="166"/>
      <c r="O90" s="162" t="s">
        <v>61</v>
      </c>
      <c r="P90" s="162"/>
      <c r="Q90" s="155" t="s">
        <v>112</v>
      </c>
      <c r="R90" s="163"/>
      <c r="S90" s="164" t="s">
        <v>61</v>
      </c>
      <c r="T90" s="162"/>
      <c r="U90" s="155" t="s">
        <v>112</v>
      </c>
      <c r="V90" s="156"/>
      <c r="W90" s="162" t="s">
        <v>61</v>
      </c>
      <c r="X90" s="162"/>
      <c r="Y90" s="155" t="s">
        <v>112</v>
      </c>
      <c r="Z90" s="156"/>
    </row>
    <row r="91" spans="2:26" s="7" customFormat="1" ht="28.5" customHeight="1" thickBot="1">
      <c r="B91" s="104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0</v>
      </c>
      <c r="H91" s="62">
        <f>G91/W91</f>
        <v>0</v>
      </c>
      <c r="I91" s="61">
        <v>2</v>
      </c>
      <c r="J91" s="42">
        <f>I91/Y91</f>
        <v>0.04</v>
      </c>
      <c r="K91" s="114">
        <v>0</v>
      </c>
      <c r="L91" s="62">
        <f>K91/W91</f>
        <v>0</v>
      </c>
      <c r="M91" s="61">
        <v>6</v>
      </c>
      <c r="N91" s="115">
        <f>M91/Y91</f>
        <v>0.12</v>
      </c>
      <c r="O91" s="107">
        <v>49</v>
      </c>
      <c r="P91" s="62">
        <f>O91/W91</f>
        <v>1</v>
      </c>
      <c r="Q91" s="61">
        <v>42</v>
      </c>
      <c r="R91" s="42">
        <f>Q91/Y91</f>
        <v>0.84</v>
      </c>
      <c r="S91" s="116">
        <v>0</v>
      </c>
      <c r="T91" s="42">
        <f>S91/W91</f>
        <v>0</v>
      </c>
      <c r="U91" s="123">
        <v>0</v>
      </c>
      <c r="V91" s="115">
        <f>U91/Y91</f>
        <v>0</v>
      </c>
      <c r="W91" s="117">
        <f>C91+G91+K91+O91+S91</f>
        <v>49</v>
      </c>
      <c r="X91" s="119">
        <f>D91+H91+L91+P91+T91</f>
        <v>1</v>
      </c>
      <c r="Y91" s="124">
        <f>E91+I91+M91+Q91+U91</f>
        <v>50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</sheetData>
  <sheetProtection/>
  <mergeCells count="87">
    <mergeCell ref="K81:N81"/>
    <mergeCell ref="O81:R81"/>
    <mergeCell ref="S81:V81"/>
    <mergeCell ref="W81:Z81"/>
    <mergeCell ref="O82:P82"/>
    <mergeCell ref="Q82:R82"/>
    <mergeCell ref="S82:T82"/>
    <mergeCell ref="U82:V82"/>
    <mergeCell ref="W82:X82"/>
    <mergeCell ref="B11:F11"/>
    <mergeCell ref="B38:F38"/>
    <mergeCell ref="B39:F39"/>
    <mergeCell ref="B49:F49"/>
    <mergeCell ref="C12:D12"/>
    <mergeCell ref="E12:F12"/>
    <mergeCell ref="C40:D40"/>
    <mergeCell ref="E40:F40"/>
    <mergeCell ref="B2:F2"/>
    <mergeCell ref="B3:F3"/>
    <mergeCell ref="B5:F5"/>
    <mergeCell ref="B10:F10"/>
    <mergeCell ref="B7:B8"/>
    <mergeCell ref="C7:D7"/>
    <mergeCell ref="E7:F7"/>
    <mergeCell ref="E8:F8"/>
    <mergeCell ref="C8:D8"/>
    <mergeCell ref="C51:D51"/>
    <mergeCell ref="E51:F51"/>
    <mergeCell ref="C59:D59"/>
    <mergeCell ref="E59:F59"/>
    <mergeCell ref="B57:F57"/>
    <mergeCell ref="B58:F58"/>
    <mergeCell ref="I82:J82"/>
    <mergeCell ref="K82:L82"/>
    <mergeCell ref="M82:N82"/>
    <mergeCell ref="U90:V90"/>
    <mergeCell ref="W90:X90"/>
    <mergeCell ref="Y90:Z90"/>
    <mergeCell ref="B87:Z87"/>
    <mergeCell ref="B88:Z88"/>
    <mergeCell ref="O69:R69"/>
    <mergeCell ref="S69:V69"/>
    <mergeCell ref="K70:L70"/>
    <mergeCell ref="B79:Z79"/>
    <mergeCell ref="B80:Z80"/>
    <mergeCell ref="C70:D70"/>
    <mergeCell ref="E70:F70"/>
    <mergeCell ref="G70:H70"/>
    <mergeCell ref="W69:Z69"/>
    <mergeCell ref="O70:P70"/>
    <mergeCell ref="Q70:R70"/>
    <mergeCell ref="S70:T70"/>
    <mergeCell ref="U70:V70"/>
    <mergeCell ref="W70:X70"/>
    <mergeCell ref="Y70:Z70"/>
    <mergeCell ref="B50:F50"/>
    <mergeCell ref="M70:N70"/>
    <mergeCell ref="B67:Z67"/>
    <mergeCell ref="B68:Z68"/>
    <mergeCell ref="B69:B70"/>
    <mergeCell ref="C69:F69"/>
    <mergeCell ref="G69:J69"/>
    <mergeCell ref="K69:N69"/>
    <mergeCell ref="I70:J70"/>
    <mergeCell ref="B81:B82"/>
    <mergeCell ref="C81:F81"/>
    <mergeCell ref="G81:J81"/>
    <mergeCell ref="C82:D82"/>
    <mergeCell ref="E82:F82"/>
    <mergeCell ref="G82:H82"/>
    <mergeCell ref="K90:L90"/>
    <mergeCell ref="M90:N90"/>
    <mergeCell ref="B89:B90"/>
    <mergeCell ref="C89:F89"/>
    <mergeCell ref="C90:D90"/>
    <mergeCell ref="E90:F90"/>
    <mergeCell ref="G90:H90"/>
    <mergeCell ref="I90:J90"/>
    <mergeCell ref="G89:J89"/>
    <mergeCell ref="K89:N89"/>
    <mergeCell ref="Y82:Z82"/>
    <mergeCell ref="O89:R89"/>
    <mergeCell ref="S89:V89"/>
    <mergeCell ref="W89:Z89"/>
    <mergeCell ref="O90:P90"/>
    <mergeCell ref="Q90:R90"/>
    <mergeCell ref="S90:T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9.851562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33" width="7.7109375" style="2" customWidth="1"/>
    <col min="34" max="16384" width="9.140625" style="2" customWidth="1"/>
  </cols>
  <sheetData>
    <row r="1" ht="13.5" thickBot="1"/>
    <row r="2" spans="2:14" ht="21" customHeight="1">
      <c r="B2" s="175" t="s">
        <v>32</v>
      </c>
      <c r="C2" s="176"/>
      <c r="D2" s="176"/>
      <c r="E2" s="176"/>
      <c r="F2" s="17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96</v>
      </c>
      <c r="C5" s="182"/>
      <c r="D5" s="182"/>
      <c r="E5" s="182"/>
      <c r="F5" s="183"/>
    </row>
    <row r="6" ht="9" customHeight="1" thickBot="1"/>
    <row r="7" spans="2:6" ht="21" customHeight="1" thickBot="1">
      <c r="B7" s="181" t="s">
        <v>113</v>
      </c>
      <c r="C7" s="182"/>
      <c r="D7" s="182"/>
      <c r="E7" s="182"/>
      <c r="F7" s="183"/>
    </row>
    <row r="8" ht="9" customHeight="1" thickBot="1"/>
    <row r="9" spans="2:6" ht="21" customHeight="1">
      <c r="B9" s="184" t="s">
        <v>26</v>
      </c>
      <c r="C9" s="169" t="s">
        <v>112</v>
      </c>
      <c r="D9" s="171"/>
      <c r="E9" s="169" t="s">
        <v>118</v>
      </c>
      <c r="F9" s="171"/>
    </row>
    <row r="10" spans="2:9" ht="21" customHeight="1" thickBot="1">
      <c r="B10" s="185"/>
      <c r="C10" s="186">
        <v>22</v>
      </c>
      <c r="D10" s="187"/>
      <c r="E10" s="186">
        <v>8</v>
      </c>
      <c r="F10" s="187"/>
      <c r="G10" s="91"/>
      <c r="H10" s="91"/>
      <c r="I10" s="91"/>
    </row>
    <row r="11" ht="9" customHeight="1" thickBot="1"/>
    <row r="12" spans="2:14" s="7" customFormat="1" ht="21" customHeight="1">
      <c r="B12" s="169" t="s">
        <v>86</v>
      </c>
      <c r="C12" s="170"/>
      <c r="D12" s="170"/>
      <c r="E12" s="170"/>
      <c r="F12" s="171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 thickBot="1">
      <c r="B13" s="164" t="s">
        <v>87</v>
      </c>
      <c r="C13" s="162"/>
      <c r="D13" s="162"/>
      <c r="E13" s="162"/>
      <c r="F13" s="166"/>
      <c r="G13" s="5"/>
      <c r="H13" s="6"/>
      <c r="I13" s="5"/>
      <c r="J13" s="30"/>
      <c r="K13" s="66"/>
      <c r="L13" s="30"/>
      <c r="M13" s="38"/>
      <c r="N13" s="39"/>
    </row>
    <row r="14" spans="2:14" s="7" customFormat="1" ht="21" customHeight="1" thickBot="1">
      <c r="B14" s="94"/>
      <c r="C14" s="173" t="s">
        <v>112</v>
      </c>
      <c r="D14" s="174"/>
      <c r="E14" s="169" t="s">
        <v>118</v>
      </c>
      <c r="F14" s="171"/>
      <c r="G14" s="5"/>
      <c r="H14" s="6"/>
      <c r="I14" s="5"/>
      <c r="J14" s="30"/>
      <c r="K14" s="66"/>
      <c r="L14" s="30"/>
      <c r="M14" s="38"/>
      <c r="N14" s="39"/>
    </row>
    <row r="15" spans="2:14" s="7" customFormat="1" ht="28.5" customHeight="1">
      <c r="B15" s="26" t="s">
        <v>114</v>
      </c>
      <c r="C15" s="127">
        <v>11</v>
      </c>
      <c r="D15" s="84">
        <f>C15/C18</f>
        <v>0.5</v>
      </c>
      <c r="E15" s="83">
        <v>0</v>
      </c>
      <c r="F15" s="84">
        <f>E15/E18</f>
        <v>0</v>
      </c>
      <c r="H15" s="9"/>
      <c r="J15" s="31"/>
      <c r="K15" s="67"/>
      <c r="L15" s="31"/>
      <c r="M15" s="40"/>
      <c r="N15" s="41"/>
    </row>
    <row r="16" spans="2:14" s="7" customFormat="1" ht="28.5" customHeight="1">
      <c r="B16" s="22" t="s">
        <v>115</v>
      </c>
      <c r="C16" s="128">
        <v>7</v>
      </c>
      <c r="D16" s="86">
        <f>C16/C18</f>
        <v>0.3181818181818182</v>
      </c>
      <c r="E16" s="85">
        <v>4</v>
      </c>
      <c r="F16" s="86">
        <f>E16/E18</f>
        <v>0.5</v>
      </c>
      <c r="H16" s="9"/>
      <c r="J16" s="31"/>
      <c r="K16" s="67"/>
      <c r="L16" s="31"/>
      <c r="M16" s="40"/>
      <c r="N16" s="41"/>
    </row>
    <row r="17" spans="2:14" s="7" customFormat="1" ht="28.5" customHeight="1" thickBot="1">
      <c r="B17" s="59" t="s">
        <v>116</v>
      </c>
      <c r="C17" s="129">
        <v>4</v>
      </c>
      <c r="D17" s="88">
        <f>C17/C18</f>
        <v>0.18181818181818182</v>
      </c>
      <c r="E17" s="87">
        <v>4</v>
      </c>
      <c r="F17" s="88">
        <f>E17/E18</f>
        <v>0.5</v>
      </c>
      <c r="H17" s="9"/>
      <c r="J17" s="31"/>
      <c r="K17" s="67"/>
      <c r="L17" s="31"/>
      <c r="M17" s="40"/>
      <c r="N17" s="41"/>
    </row>
    <row r="18" spans="2:14" s="50" customFormat="1" ht="21" customHeight="1" thickBot="1" thickTop="1">
      <c r="B18" s="60" t="s">
        <v>4</v>
      </c>
      <c r="C18" s="100">
        <f>SUM(C15:C17)</f>
        <v>22</v>
      </c>
      <c r="D18" s="49">
        <f>SUM(D15:D17)</f>
        <v>1</v>
      </c>
      <c r="E18" s="48">
        <f>SUM(E15:E17)</f>
        <v>8</v>
      </c>
      <c r="F18" s="49">
        <f>SUM(F15:F17)</f>
        <v>1</v>
      </c>
      <c r="H18" s="51"/>
      <c r="J18" s="52"/>
      <c r="K18" s="68"/>
      <c r="L18" s="52"/>
      <c r="M18" s="43"/>
      <c r="N18" s="53"/>
    </row>
    <row r="19" spans="2:14" s="7" customFormat="1" ht="15" customHeight="1" thickBot="1">
      <c r="B19" s="11"/>
      <c r="D19" s="9"/>
      <c r="F19" s="9"/>
      <c r="H19" s="9"/>
      <c r="J19" s="31"/>
      <c r="K19" s="67"/>
      <c r="L19" s="31"/>
      <c r="M19" s="40"/>
      <c r="N19" s="41"/>
    </row>
    <row r="20" spans="2:14" s="7" customFormat="1" ht="21" customHeight="1">
      <c r="B20" s="188" t="s">
        <v>88</v>
      </c>
      <c r="C20" s="189"/>
      <c r="D20" s="189"/>
      <c r="E20" s="189"/>
      <c r="F20" s="190"/>
      <c r="H20" s="9"/>
      <c r="J20" s="31"/>
      <c r="K20" s="67"/>
      <c r="L20" s="31"/>
      <c r="M20" s="40"/>
      <c r="N20" s="41"/>
    </row>
    <row r="21" spans="2:14" s="7" customFormat="1" ht="21" customHeight="1" thickBot="1">
      <c r="B21" s="191" t="s">
        <v>60</v>
      </c>
      <c r="C21" s="192"/>
      <c r="D21" s="192"/>
      <c r="E21" s="192"/>
      <c r="F21" s="193"/>
      <c r="H21" s="9"/>
      <c r="J21" s="31"/>
      <c r="K21" s="67"/>
      <c r="L21" s="31"/>
      <c r="M21" s="40"/>
      <c r="N21" s="41"/>
    </row>
    <row r="22" spans="2:14" s="7" customFormat="1" ht="21" customHeight="1" thickBot="1">
      <c r="B22" s="95"/>
      <c r="C22" s="173" t="s">
        <v>112</v>
      </c>
      <c r="D22" s="174"/>
      <c r="E22" s="169" t="s">
        <v>118</v>
      </c>
      <c r="F22" s="171"/>
      <c r="H22" s="9"/>
      <c r="J22" s="31"/>
      <c r="K22" s="67"/>
      <c r="L22" s="31"/>
      <c r="M22" s="40"/>
      <c r="N22" s="41"/>
    </row>
    <row r="23" spans="2:14" s="7" customFormat="1" ht="21" customHeight="1">
      <c r="B23" s="26" t="s">
        <v>97</v>
      </c>
      <c r="C23" s="127">
        <v>6</v>
      </c>
      <c r="D23" s="84">
        <f aca="true" t="shared" si="0" ref="D23:D28">C23/$C$29</f>
        <v>0.13043478260869565</v>
      </c>
      <c r="E23" s="127">
        <v>3</v>
      </c>
      <c r="F23" s="84">
        <f aca="true" t="shared" si="1" ref="F23:F28">E23/$E$29</f>
        <v>0.16666666666666666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98</v>
      </c>
      <c r="C24" s="128">
        <v>10</v>
      </c>
      <c r="D24" s="86">
        <f t="shared" si="0"/>
        <v>0.21739130434782608</v>
      </c>
      <c r="E24" s="128">
        <v>3</v>
      </c>
      <c r="F24" s="86">
        <f t="shared" si="1"/>
        <v>0.16666666666666666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99</v>
      </c>
      <c r="C25" s="128">
        <v>2</v>
      </c>
      <c r="D25" s="86">
        <f t="shared" si="0"/>
        <v>0.043478260869565216</v>
      </c>
      <c r="E25" s="128">
        <v>3</v>
      </c>
      <c r="F25" s="86">
        <f t="shared" si="1"/>
        <v>0.16666666666666666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39</v>
      </c>
      <c r="C26" s="128">
        <v>7</v>
      </c>
      <c r="D26" s="86">
        <f t="shared" si="0"/>
        <v>0.15217391304347827</v>
      </c>
      <c r="E26" s="128">
        <v>3</v>
      </c>
      <c r="F26" s="86">
        <f t="shared" si="1"/>
        <v>0.16666666666666666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100</v>
      </c>
      <c r="C27" s="128">
        <v>8</v>
      </c>
      <c r="D27" s="86">
        <f t="shared" si="0"/>
        <v>0.17391304347826086</v>
      </c>
      <c r="E27" s="128">
        <v>3</v>
      </c>
      <c r="F27" s="86">
        <f t="shared" si="1"/>
        <v>0.16666666666666666</v>
      </c>
      <c r="H27" s="9"/>
      <c r="J27" s="31"/>
      <c r="K27" s="67"/>
      <c r="L27" s="31"/>
      <c r="M27" s="40"/>
      <c r="N27" s="41"/>
    </row>
    <row r="28" spans="2:14" s="7" customFormat="1" ht="21" customHeight="1" thickBot="1">
      <c r="B28" s="59" t="s">
        <v>27</v>
      </c>
      <c r="C28" s="129">
        <v>13</v>
      </c>
      <c r="D28" s="88">
        <f t="shared" si="0"/>
        <v>0.2826086956521739</v>
      </c>
      <c r="E28" s="129">
        <v>3</v>
      </c>
      <c r="F28" s="88">
        <f t="shared" si="1"/>
        <v>0.16666666666666666</v>
      </c>
      <c r="H28" s="9"/>
      <c r="J28" s="31"/>
      <c r="K28" s="67"/>
      <c r="L28" s="31"/>
      <c r="M28" s="40"/>
      <c r="N28" s="41"/>
    </row>
    <row r="29" spans="2:14" s="50" customFormat="1" ht="21" customHeight="1" thickBot="1" thickTop="1">
      <c r="B29" s="60" t="s">
        <v>4</v>
      </c>
      <c r="C29" s="100">
        <f>SUM(C23:C28)</f>
        <v>46</v>
      </c>
      <c r="D29" s="49">
        <f>SUM(D23:D28)</f>
        <v>1</v>
      </c>
      <c r="E29" s="100">
        <f>SUM(E23:E28)</f>
        <v>18</v>
      </c>
      <c r="F29" s="49">
        <f>SUM(F23:F28)</f>
        <v>0.9999999999999999</v>
      </c>
      <c r="H29" s="51"/>
      <c r="J29" s="52"/>
      <c r="K29" s="68"/>
      <c r="L29" s="52"/>
      <c r="M29" s="43"/>
      <c r="N29" s="53"/>
    </row>
    <row r="30" spans="2:14" s="7" customFormat="1" ht="15" customHeight="1" thickBot="1">
      <c r="B30" s="11"/>
      <c r="D30" s="9"/>
      <c r="F30" s="9"/>
      <c r="H30" s="9"/>
      <c r="J30" s="31"/>
      <c r="K30" s="67"/>
      <c r="L30" s="31"/>
      <c r="M30" s="40"/>
      <c r="N30" s="41"/>
    </row>
    <row r="31" spans="2:26" s="7" customFormat="1" ht="21" customHeight="1">
      <c r="B31" s="169" t="s">
        <v>84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</row>
    <row r="32" spans="2:26" s="7" customFormat="1" ht="21" customHeight="1" thickBot="1">
      <c r="B32" s="164" t="s">
        <v>66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6"/>
    </row>
    <row r="33" spans="2:26" s="7" customFormat="1" ht="21" customHeight="1" thickBot="1">
      <c r="B33" s="167"/>
      <c r="C33" s="158" t="s">
        <v>14</v>
      </c>
      <c r="D33" s="157"/>
      <c r="E33" s="157"/>
      <c r="F33" s="159"/>
      <c r="G33" s="157" t="s">
        <v>15</v>
      </c>
      <c r="H33" s="157"/>
      <c r="I33" s="157"/>
      <c r="J33" s="157"/>
      <c r="K33" s="158" t="s">
        <v>16</v>
      </c>
      <c r="L33" s="157"/>
      <c r="M33" s="157"/>
      <c r="N33" s="159"/>
      <c r="O33" s="157" t="s">
        <v>17</v>
      </c>
      <c r="P33" s="157"/>
      <c r="Q33" s="157"/>
      <c r="R33" s="157"/>
      <c r="S33" s="158" t="s">
        <v>58</v>
      </c>
      <c r="T33" s="157"/>
      <c r="U33" s="157"/>
      <c r="V33" s="159"/>
      <c r="W33" s="160" t="s">
        <v>4</v>
      </c>
      <c r="X33" s="160"/>
      <c r="Y33" s="160"/>
      <c r="Z33" s="161"/>
    </row>
    <row r="34" spans="2:26" s="7" customFormat="1" ht="21" customHeight="1" thickBot="1">
      <c r="B34" s="168"/>
      <c r="C34" s="173" t="s">
        <v>112</v>
      </c>
      <c r="D34" s="174"/>
      <c r="E34" s="173" t="s">
        <v>118</v>
      </c>
      <c r="F34" s="174"/>
      <c r="G34" s="173" t="s">
        <v>112</v>
      </c>
      <c r="H34" s="174"/>
      <c r="I34" s="173" t="s">
        <v>118</v>
      </c>
      <c r="J34" s="174"/>
      <c r="K34" s="173" t="s">
        <v>112</v>
      </c>
      <c r="L34" s="174"/>
      <c r="M34" s="173" t="s">
        <v>118</v>
      </c>
      <c r="N34" s="174"/>
      <c r="O34" s="173" t="s">
        <v>112</v>
      </c>
      <c r="P34" s="174"/>
      <c r="Q34" s="173" t="s">
        <v>118</v>
      </c>
      <c r="R34" s="174"/>
      <c r="S34" s="173" t="s">
        <v>112</v>
      </c>
      <c r="T34" s="174"/>
      <c r="U34" s="173" t="s">
        <v>118</v>
      </c>
      <c r="V34" s="174"/>
      <c r="W34" s="173" t="s">
        <v>112</v>
      </c>
      <c r="X34" s="174"/>
      <c r="Y34" s="173" t="s">
        <v>118</v>
      </c>
      <c r="Z34" s="174"/>
    </row>
    <row r="35" spans="2:30" s="7" customFormat="1" ht="28.5" customHeight="1">
      <c r="B35" s="22" t="s">
        <v>18</v>
      </c>
      <c r="C35" s="135">
        <v>0</v>
      </c>
      <c r="D35" s="81">
        <f>C35/W35</f>
        <v>0</v>
      </c>
      <c r="E35" s="80">
        <v>0</v>
      </c>
      <c r="F35" s="136">
        <f>E35/Y35</f>
        <v>0</v>
      </c>
      <c r="G35" s="133">
        <v>2</v>
      </c>
      <c r="H35" s="81">
        <f>G35/W35</f>
        <v>0.09090909090909091</v>
      </c>
      <c r="I35" s="80">
        <v>0</v>
      </c>
      <c r="J35" s="82">
        <f>I35/Y35</f>
        <v>0</v>
      </c>
      <c r="K35" s="135">
        <v>3</v>
      </c>
      <c r="L35" s="81">
        <f>K35/W35</f>
        <v>0.13636363636363635</v>
      </c>
      <c r="M35" s="80">
        <v>1</v>
      </c>
      <c r="N35" s="136">
        <f>M35/Y35</f>
        <v>0.125</v>
      </c>
      <c r="O35" s="133">
        <v>17</v>
      </c>
      <c r="P35" s="81">
        <f>O35/W35</f>
        <v>0.7727272727272727</v>
      </c>
      <c r="Q35" s="80">
        <v>7</v>
      </c>
      <c r="R35" s="82">
        <f>Q35/Y35</f>
        <v>0.875</v>
      </c>
      <c r="S35" s="139">
        <v>0</v>
      </c>
      <c r="T35" s="82">
        <f>S35/W35</f>
        <v>0</v>
      </c>
      <c r="U35" s="142">
        <v>0</v>
      </c>
      <c r="V35" s="136">
        <f>U35/Y35</f>
        <v>0</v>
      </c>
      <c r="W35" s="75">
        <f>O35+K35+G35+C35+S35</f>
        <v>22</v>
      </c>
      <c r="X35" s="76">
        <f>D35+H35+L35+P35+T35</f>
        <v>1</v>
      </c>
      <c r="Y35" s="70">
        <f>Q35+M35+I35+E35+U35</f>
        <v>8</v>
      </c>
      <c r="Z35" s="45">
        <f>F35+J35+N35+R35+V35</f>
        <v>1</v>
      </c>
      <c r="AA35" s="14"/>
      <c r="AB35" s="14"/>
      <c r="AC35" s="14"/>
      <c r="AD35" s="12"/>
    </row>
    <row r="36" spans="2:30" s="7" customFormat="1" ht="28.5" customHeight="1">
      <c r="B36" s="22" t="s">
        <v>19</v>
      </c>
      <c r="C36" s="135">
        <v>0</v>
      </c>
      <c r="D36" s="81">
        <f>C36/W36</f>
        <v>0</v>
      </c>
      <c r="E36" s="80">
        <v>0</v>
      </c>
      <c r="F36" s="136">
        <f>E36/Y36</f>
        <v>0</v>
      </c>
      <c r="G36" s="133">
        <v>3</v>
      </c>
      <c r="H36" s="81">
        <f>G36/W36</f>
        <v>0.13636363636363635</v>
      </c>
      <c r="I36" s="80">
        <v>0</v>
      </c>
      <c r="J36" s="82">
        <f>I36/Y36</f>
        <v>0</v>
      </c>
      <c r="K36" s="135">
        <v>1</v>
      </c>
      <c r="L36" s="81">
        <f>K36/W36</f>
        <v>0.045454545454545456</v>
      </c>
      <c r="M36" s="80">
        <v>1</v>
      </c>
      <c r="N36" s="136">
        <f>M36/Y36</f>
        <v>0.125</v>
      </c>
      <c r="O36" s="133">
        <v>18</v>
      </c>
      <c r="P36" s="81">
        <f>O36/W36</f>
        <v>0.8181818181818182</v>
      </c>
      <c r="Q36" s="80">
        <v>7</v>
      </c>
      <c r="R36" s="82">
        <f>Q36/Y36</f>
        <v>0.875</v>
      </c>
      <c r="S36" s="139">
        <v>0</v>
      </c>
      <c r="T36" s="82">
        <f>S36/W36</f>
        <v>0</v>
      </c>
      <c r="U36" s="142">
        <v>0</v>
      </c>
      <c r="V36" s="136">
        <f>U36/Y36</f>
        <v>0</v>
      </c>
      <c r="W36" s="75">
        <f>O36+K36+G36+C36+S36</f>
        <v>22</v>
      </c>
      <c r="X36" s="76">
        <f>D36+H36+L36+P36+T36</f>
        <v>1</v>
      </c>
      <c r="Y36" s="70">
        <f>Q36+M36+I36+E36+U36</f>
        <v>8</v>
      </c>
      <c r="Z36" s="45">
        <f>F36+J36+N36+R36+V36</f>
        <v>1</v>
      </c>
      <c r="AA36" s="14"/>
      <c r="AB36" s="14"/>
      <c r="AC36" s="14"/>
      <c r="AD36" s="12"/>
    </row>
    <row r="37" spans="2:30" s="7" customFormat="1" ht="28.5" customHeight="1">
      <c r="B37" s="22" t="s">
        <v>20</v>
      </c>
      <c r="C37" s="135">
        <v>0</v>
      </c>
      <c r="D37" s="81">
        <f>C37/W37</f>
        <v>0</v>
      </c>
      <c r="E37" s="80">
        <v>0</v>
      </c>
      <c r="F37" s="136">
        <f>E37/Y37</f>
        <v>0</v>
      </c>
      <c r="G37" s="133">
        <v>2</v>
      </c>
      <c r="H37" s="81">
        <f>G37/W37</f>
        <v>0.09090909090909091</v>
      </c>
      <c r="I37" s="80">
        <v>0</v>
      </c>
      <c r="J37" s="82">
        <f>I37/Y37</f>
        <v>0</v>
      </c>
      <c r="K37" s="135">
        <v>1</v>
      </c>
      <c r="L37" s="81">
        <f>K37/W37</f>
        <v>0.045454545454545456</v>
      </c>
      <c r="M37" s="80">
        <v>0</v>
      </c>
      <c r="N37" s="136">
        <f>M37/Y37</f>
        <v>0</v>
      </c>
      <c r="O37" s="133">
        <v>19</v>
      </c>
      <c r="P37" s="81">
        <f>O37/W37</f>
        <v>0.8636363636363636</v>
      </c>
      <c r="Q37" s="80">
        <v>8</v>
      </c>
      <c r="R37" s="82">
        <f>Q37/Y37</f>
        <v>1</v>
      </c>
      <c r="S37" s="139">
        <v>0</v>
      </c>
      <c r="T37" s="82">
        <f>S37/W37</f>
        <v>0</v>
      </c>
      <c r="U37" s="142">
        <v>0</v>
      </c>
      <c r="V37" s="136">
        <f>U37/Y37</f>
        <v>0</v>
      </c>
      <c r="W37" s="75">
        <f>O37+K37+G37+C37+S37</f>
        <v>22</v>
      </c>
      <c r="X37" s="76">
        <f>D37+H37+L37+P37+T37</f>
        <v>1</v>
      </c>
      <c r="Y37" s="70">
        <f>Q37+M37+I37+E37+U37</f>
        <v>8</v>
      </c>
      <c r="Z37" s="45">
        <f>F37+J37+N37+R37+V37</f>
        <v>1</v>
      </c>
      <c r="AA37" s="14"/>
      <c r="AB37" s="14"/>
      <c r="AC37" s="14"/>
      <c r="AD37" s="12"/>
    </row>
    <row r="38" spans="2:30" s="7" customFormat="1" ht="28.5" customHeight="1" thickBot="1">
      <c r="B38" s="104" t="s">
        <v>89</v>
      </c>
      <c r="C38" s="137">
        <v>0</v>
      </c>
      <c r="D38" s="131">
        <f>C38/W38</f>
        <v>0</v>
      </c>
      <c r="E38" s="130">
        <v>0</v>
      </c>
      <c r="F38" s="138">
        <f>E38/Y38</f>
        <v>0</v>
      </c>
      <c r="G38" s="134">
        <v>3</v>
      </c>
      <c r="H38" s="131">
        <f>G38/W38</f>
        <v>0.13636363636363635</v>
      </c>
      <c r="I38" s="130">
        <v>0</v>
      </c>
      <c r="J38" s="132">
        <f>I38/Y38</f>
        <v>0</v>
      </c>
      <c r="K38" s="137">
        <v>2</v>
      </c>
      <c r="L38" s="131">
        <f>K38/W38</f>
        <v>0.09090909090909091</v>
      </c>
      <c r="M38" s="130">
        <v>1</v>
      </c>
      <c r="N38" s="138">
        <f>M38/Y38</f>
        <v>0.125</v>
      </c>
      <c r="O38" s="134">
        <v>17</v>
      </c>
      <c r="P38" s="131">
        <f>O38/W38</f>
        <v>0.7727272727272727</v>
      </c>
      <c r="Q38" s="130">
        <v>7</v>
      </c>
      <c r="R38" s="132">
        <f>Q38/Y38</f>
        <v>0.875</v>
      </c>
      <c r="S38" s="140">
        <v>0</v>
      </c>
      <c r="T38" s="132">
        <f>S38/W38</f>
        <v>0</v>
      </c>
      <c r="U38" s="143">
        <v>0</v>
      </c>
      <c r="V38" s="138">
        <f>U38/Y38</f>
        <v>0</v>
      </c>
      <c r="W38" s="105">
        <f>O38+K38+G38+C38+S38</f>
        <v>22</v>
      </c>
      <c r="X38" s="118">
        <f>D38+H38+L38+P38+T38</f>
        <v>1</v>
      </c>
      <c r="Y38" s="79">
        <f>Q38+M38+I38+E38+U38</f>
        <v>8</v>
      </c>
      <c r="Z38" s="46">
        <f>F38+J38+N38+R38+V38</f>
        <v>1</v>
      </c>
      <c r="AA38" s="14"/>
      <c r="AB38" s="14"/>
      <c r="AC38" s="14"/>
      <c r="AD38" s="12"/>
    </row>
    <row r="39" spans="2:20" s="7" customFormat="1" ht="18" customHeight="1" thickBot="1">
      <c r="B39" s="74"/>
      <c r="C39" s="16"/>
      <c r="D39" s="15"/>
      <c r="E39" s="16"/>
      <c r="F39" s="15"/>
      <c r="G39" s="16"/>
      <c r="H39" s="15"/>
      <c r="I39" s="16"/>
      <c r="J39" s="15"/>
      <c r="K39" s="69"/>
      <c r="L39" s="15"/>
      <c r="M39" s="75"/>
      <c r="N39" s="76"/>
      <c r="O39" s="11"/>
      <c r="P39" s="13"/>
      <c r="Q39" s="14"/>
      <c r="R39" s="14"/>
      <c r="S39" s="14"/>
      <c r="T39" s="12"/>
    </row>
    <row r="40" spans="2:26" s="7" customFormat="1" ht="21" customHeight="1">
      <c r="B40" s="169" t="s">
        <v>10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1"/>
    </row>
    <row r="41" spans="2:26" s="7" customFormat="1" ht="21" customHeight="1" thickBot="1">
      <c r="B41" s="164" t="s">
        <v>85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6"/>
    </row>
    <row r="42" spans="2:26" s="7" customFormat="1" ht="21" customHeight="1" thickBot="1">
      <c r="B42" s="167"/>
      <c r="C42" s="158" t="s">
        <v>14</v>
      </c>
      <c r="D42" s="157"/>
      <c r="E42" s="157"/>
      <c r="F42" s="159"/>
      <c r="G42" s="157" t="s">
        <v>15</v>
      </c>
      <c r="H42" s="157"/>
      <c r="I42" s="157"/>
      <c r="J42" s="157"/>
      <c r="K42" s="158" t="s">
        <v>16</v>
      </c>
      <c r="L42" s="157"/>
      <c r="M42" s="157"/>
      <c r="N42" s="159"/>
      <c r="O42" s="157" t="s">
        <v>17</v>
      </c>
      <c r="P42" s="157"/>
      <c r="Q42" s="157"/>
      <c r="R42" s="157"/>
      <c r="S42" s="158" t="s">
        <v>58</v>
      </c>
      <c r="T42" s="157"/>
      <c r="U42" s="157"/>
      <c r="V42" s="159"/>
      <c r="W42" s="160" t="s">
        <v>4</v>
      </c>
      <c r="X42" s="160"/>
      <c r="Y42" s="160"/>
      <c r="Z42" s="161"/>
    </row>
    <row r="43" spans="2:26" s="7" customFormat="1" ht="21" customHeight="1" thickBot="1">
      <c r="B43" s="168"/>
      <c r="C43" s="173" t="s">
        <v>112</v>
      </c>
      <c r="D43" s="174"/>
      <c r="E43" s="173" t="s">
        <v>118</v>
      </c>
      <c r="F43" s="174"/>
      <c r="G43" s="173" t="s">
        <v>112</v>
      </c>
      <c r="H43" s="174"/>
      <c r="I43" s="173" t="s">
        <v>118</v>
      </c>
      <c r="J43" s="174"/>
      <c r="K43" s="173" t="s">
        <v>112</v>
      </c>
      <c r="L43" s="174"/>
      <c r="M43" s="173" t="s">
        <v>118</v>
      </c>
      <c r="N43" s="174"/>
      <c r="O43" s="173" t="s">
        <v>112</v>
      </c>
      <c r="P43" s="174"/>
      <c r="Q43" s="173" t="s">
        <v>118</v>
      </c>
      <c r="R43" s="174"/>
      <c r="S43" s="173" t="s">
        <v>112</v>
      </c>
      <c r="T43" s="174"/>
      <c r="U43" s="173" t="s">
        <v>118</v>
      </c>
      <c r="V43" s="174"/>
      <c r="W43" s="173" t="s">
        <v>112</v>
      </c>
      <c r="X43" s="174"/>
      <c r="Y43" s="173" t="s">
        <v>118</v>
      </c>
      <c r="Z43" s="174"/>
    </row>
    <row r="44" spans="2:30" s="7" customFormat="1" ht="28.5" customHeight="1">
      <c r="B44" s="22" t="s">
        <v>90</v>
      </c>
      <c r="C44" s="135">
        <v>0</v>
      </c>
      <c r="D44" s="81">
        <f>C44/W44</f>
        <v>0</v>
      </c>
      <c r="E44" s="80">
        <v>0</v>
      </c>
      <c r="F44" s="136">
        <f>E44/Y44</f>
        <v>0</v>
      </c>
      <c r="G44" s="133">
        <v>2</v>
      </c>
      <c r="H44" s="81">
        <f>G44/W44</f>
        <v>0.09090909090909091</v>
      </c>
      <c r="I44" s="80">
        <v>0</v>
      </c>
      <c r="J44" s="82">
        <f>I44/Y44</f>
        <v>0</v>
      </c>
      <c r="K44" s="135">
        <v>2</v>
      </c>
      <c r="L44" s="81">
        <f>K44/W44</f>
        <v>0.09090909090909091</v>
      </c>
      <c r="M44" s="80">
        <v>0</v>
      </c>
      <c r="N44" s="136">
        <f>M44/Y44</f>
        <v>0</v>
      </c>
      <c r="O44" s="133">
        <v>18</v>
      </c>
      <c r="P44" s="81">
        <f>O44/W44</f>
        <v>0.8181818181818182</v>
      </c>
      <c r="Q44" s="80">
        <v>0</v>
      </c>
      <c r="R44" s="82">
        <f>Q44/Y44</f>
        <v>0</v>
      </c>
      <c r="S44" s="139">
        <v>0</v>
      </c>
      <c r="T44" s="82">
        <f>S44/W44</f>
        <v>0</v>
      </c>
      <c r="U44" s="142">
        <v>8</v>
      </c>
      <c r="V44" s="136">
        <f>U44/Y44</f>
        <v>1</v>
      </c>
      <c r="W44" s="75">
        <f>O44+K44+G44+C44+S44</f>
        <v>22</v>
      </c>
      <c r="X44" s="76">
        <f>D44+H44+L44+P44+T44</f>
        <v>1</v>
      </c>
      <c r="Y44" s="70">
        <f>Q44+M44+I44+E44+U44</f>
        <v>8</v>
      </c>
      <c r="Z44" s="45">
        <f>F44+J44+N44+R44+V44</f>
        <v>1</v>
      </c>
      <c r="AA44" s="13"/>
      <c r="AB44" s="13"/>
      <c r="AC44" s="13"/>
      <c r="AD44" s="12"/>
    </row>
    <row r="45" spans="2:30" s="7" customFormat="1" ht="28.5" customHeight="1">
      <c r="B45" s="22" t="s">
        <v>91</v>
      </c>
      <c r="C45" s="135">
        <v>0</v>
      </c>
      <c r="D45" s="81">
        <f>C45/W45</f>
        <v>0</v>
      </c>
      <c r="E45" s="80">
        <v>0</v>
      </c>
      <c r="F45" s="136">
        <f>E45/Y45</f>
        <v>0</v>
      </c>
      <c r="G45" s="133">
        <v>3</v>
      </c>
      <c r="H45" s="81">
        <f>G45/W45</f>
        <v>0.13636363636363635</v>
      </c>
      <c r="I45" s="80">
        <v>0</v>
      </c>
      <c r="J45" s="82">
        <f>I45/Y45</f>
        <v>0</v>
      </c>
      <c r="K45" s="135">
        <v>3</v>
      </c>
      <c r="L45" s="81">
        <f>K45/W45</f>
        <v>0.13636363636363635</v>
      </c>
      <c r="M45" s="80">
        <v>0</v>
      </c>
      <c r="N45" s="136">
        <f>M45/Y45</f>
        <v>0</v>
      </c>
      <c r="O45" s="133">
        <v>16</v>
      </c>
      <c r="P45" s="81">
        <f>O45/W45</f>
        <v>0.7272727272727273</v>
      </c>
      <c r="Q45" s="80">
        <v>0</v>
      </c>
      <c r="R45" s="82">
        <f>Q45/Y45</f>
        <v>0</v>
      </c>
      <c r="S45" s="139">
        <v>0</v>
      </c>
      <c r="T45" s="82">
        <f>S45/W45</f>
        <v>0</v>
      </c>
      <c r="U45" s="142">
        <v>8</v>
      </c>
      <c r="V45" s="136">
        <f>U45/Y45</f>
        <v>1</v>
      </c>
      <c r="W45" s="75">
        <f>O45+K45+G45+C45+S45</f>
        <v>22</v>
      </c>
      <c r="X45" s="76">
        <f>D45+H45+L45+P45+T45</f>
        <v>1</v>
      </c>
      <c r="Y45" s="70">
        <f>Q45+M45+I45+E45+U45</f>
        <v>8</v>
      </c>
      <c r="Z45" s="45">
        <f>F45+J45+N45+R45+V45</f>
        <v>1</v>
      </c>
      <c r="AA45" s="13"/>
      <c r="AB45" s="13"/>
      <c r="AC45" s="13"/>
      <c r="AD45" s="12"/>
    </row>
    <row r="46" spans="2:30" s="7" customFormat="1" ht="28.5" customHeight="1" thickBot="1">
      <c r="B46" s="104" t="s">
        <v>73</v>
      </c>
      <c r="C46" s="137">
        <v>0</v>
      </c>
      <c r="D46" s="131">
        <f>C46/W46</f>
        <v>0</v>
      </c>
      <c r="E46" s="130">
        <v>0</v>
      </c>
      <c r="F46" s="138">
        <f>E46/Y46</f>
        <v>0</v>
      </c>
      <c r="G46" s="134">
        <v>1</v>
      </c>
      <c r="H46" s="131">
        <f>G46/W46</f>
        <v>0.045454545454545456</v>
      </c>
      <c r="I46" s="130">
        <v>0</v>
      </c>
      <c r="J46" s="132">
        <f>I46/Y46</f>
        <v>0</v>
      </c>
      <c r="K46" s="137">
        <v>3</v>
      </c>
      <c r="L46" s="131">
        <f>K46/W46</f>
        <v>0.13636363636363635</v>
      </c>
      <c r="M46" s="130">
        <v>0</v>
      </c>
      <c r="N46" s="138">
        <f>M46/Y46</f>
        <v>0</v>
      </c>
      <c r="O46" s="134">
        <v>18</v>
      </c>
      <c r="P46" s="131">
        <f>O46/W46</f>
        <v>0.8181818181818182</v>
      </c>
      <c r="Q46" s="130">
        <v>0</v>
      </c>
      <c r="R46" s="132">
        <f>Q46/Y46</f>
        <v>0</v>
      </c>
      <c r="S46" s="140">
        <v>0</v>
      </c>
      <c r="T46" s="132">
        <f>S46/W46</f>
        <v>0</v>
      </c>
      <c r="U46" s="143">
        <v>8</v>
      </c>
      <c r="V46" s="138">
        <f>U46/Y46</f>
        <v>1</v>
      </c>
      <c r="W46" s="105">
        <f>O46+K46+G46+C46+S46</f>
        <v>22</v>
      </c>
      <c r="X46" s="118">
        <f>D46+H46+L46+P46+T46</f>
        <v>1</v>
      </c>
      <c r="Y46" s="79">
        <f>Q46+M46+I46+E46+U46</f>
        <v>8</v>
      </c>
      <c r="Z46" s="46">
        <f>F46+J46+N46+R46+V46</f>
        <v>1</v>
      </c>
      <c r="AA46" s="13"/>
      <c r="AB46" s="13"/>
      <c r="AC46" s="13"/>
      <c r="AD46" s="12"/>
    </row>
    <row r="47" spans="2:20" s="7" customFormat="1" ht="15" customHeight="1" thickBot="1">
      <c r="B47" s="11"/>
      <c r="D47" s="9"/>
      <c r="F47" s="9"/>
      <c r="H47" s="9"/>
      <c r="J47" s="31"/>
      <c r="K47" s="67"/>
      <c r="L47" s="31"/>
      <c r="M47" s="40"/>
      <c r="N47" s="41"/>
      <c r="P47" s="12"/>
      <c r="Q47" s="12"/>
      <c r="R47" s="12"/>
      <c r="S47" s="12"/>
      <c r="T47" s="12"/>
    </row>
    <row r="48" spans="2:26" s="7" customFormat="1" ht="21" customHeight="1">
      <c r="B48" s="169" t="s">
        <v>13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1"/>
    </row>
    <row r="49" spans="2:26" s="7" customFormat="1" ht="21" customHeight="1" thickBot="1">
      <c r="B49" s="164" t="s">
        <v>30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6"/>
    </row>
    <row r="50" spans="2:26" s="7" customFormat="1" ht="21" customHeight="1" thickBot="1">
      <c r="B50" s="167"/>
      <c r="C50" s="158" t="s">
        <v>14</v>
      </c>
      <c r="D50" s="157"/>
      <c r="E50" s="157"/>
      <c r="F50" s="159"/>
      <c r="G50" s="157" t="s">
        <v>15</v>
      </c>
      <c r="H50" s="157"/>
      <c r="I50" s="157"/>
      <c r="J50" s="157"/>
      <c r="K50" s="158" t="s">
        <v>16</v>
      </c>
      <c r="L50" s="157"/>
      <c r="M50" s="157"/>
      <c r="N50" s="159"/>
      <c r="O50" s="157" t="s">
        <v>17</v>
      </c>
      <c r="P50" s="157"/>
      <c r="Q50" s="157"/>
      <c r="R50" s="157"/>
      <c r="S50" s="158" t="s">
        <v>58</v>
      </c>
      <c r="T50" s="157"/>
      <c r="U50" s="157"/>
      <c r="V50" s="159"/>
      <c r="W50" s="160" t="s">
        <v>4</v>
      </c>
      <c r="X50" s="160"/>
      <c r="Y50" s="160"/>
      <c r="Z50" s="161"/>
    </row>
    <row r="51" spans="2:26" s="7" customFormat="1" ht="21" customHeight="1" thickBot="1">
      <c r="B51" s="168"/>
      <c r="C51" s="173" t="s">
        <v>112</v>
      </c>
      <c r="D51" s="174"/>
      <c r="E51" s="173" t="s">
        <v>118</v>
      </c>
      <c r="F51" s="174"/>
      <c r="G51" s="173" t="s">
        <v>112</v>
      </c>
      <c r="H51" s="174"/>
      <c r="I51" s="173" t="s">
        <v>118</v>
      </c>
      <c r="J51" s="174"/>
      <c r="K51" s="173" t="s">
        <v>112</v>
      </c>
      <c r="L51" s="174"/>
      <c r="M51" s="173" t="s">
        <v>118</v>
      </c>
      <c r="N51" s="174"/>
      <c r="O51" s="173" t="s">
        <v>112</v>
      </c>
      <c r="P51" s="174"/>
      <c r="Q51" s="173" t="s">
        <v>118</v>
      </c>
      <c r="R51" s="174"/>
      <c r="S51" s="173" t="s">
        <v>112</v>
      </c>
      <c r="T51" s="174"/>
      <c r="U51" s="173" t="s">
        <v>118</v>
      </c>
      <c r="V51" s="174"/>
      <c r="W51" s="173" t="s">
        <v>112</v>
      </c>
      <c r="X51" s="174"/>
      <c r="Y51" s="173" t="s">
        <v>118</v>
      </c>
      <c r="Z51" s="174"/>
    </row>
    <row r="52" spans="2:26" s="7" customFormat="1" ht="28.5" customHeight="1" thickBot="1">
      <c r="B52" s="104" t="s">
        <v>24</v>
      </c>
      <c r="C52" s="114">
        <v>0</v>
      </c>
      <c r="D52" s="62">
        <f>C52/W52</f>
        <v>0</v>
      </c>
      <c r="E52" s="61">
        <v>0</v>
      </c>
      <c r="F52" s="115">
        <f>E52/Y52</f>
        <v>0</v>
      </c>
      <c r="G52" s="107">
        <v>3</v>
      </c>
      <c r="H52" s="62">
        <f>G52/W52</f>
        <v>0.13636363636363635</v>
      </c>
      <c r="I52" s="61">
        <v>0</v>
      </c>
      <c r="J52" s="42">
        <f>I52/Y52</f>
        <v>0</v>
      </c>
      <c r="K52" s="114">
        <v>1</v>
      </c>
      <c r="L52" s="62">
        <f>K52/W52</f>
        <v>0.045454545454545456</v>
      </c>
      <c r="M52" s="61">
        <v>0</v>
      </c>
      <c r="N52" s="115">
        <f>M52/Y52</f>
        <v>0</v>
      </c>
      <c r="O52" s="107">
        <v>18</v>
      </c>
      <c r="P52" s="62">
        <f>O52/W52</f>
        <v>0.8181818181818182</v>
      </c>
      <c r="Q52" s="61">
        <v>8</v>
      </c>
      <c r="R52" s="42">
        <f>Q52/Y52</f>
        <v>1</v>
      </c>
      <c r="S52" s="116">
        <v>0</v>
      </c>
      <c r="T52" s="42">
        <f>S52/W52</f>
        <v>0</v>
      </c>
      <c r="U52" s="146">
        <v>0</v>
      </c>
      <c r="V52" s="115">
        <f>U52/Y52</f>
        <v>0</v>
      </c>
      <c r="W52" s="117">
        <f>C52+G52+K52+O52+S52</f>
        <v>22</v>
      </c>
      <c r="X52" s="119">
        <f>D52+H52+L52+P52+T52</f>
        <v>1</v>
      </c>
      <c r="Y52" s="72">
        <f>E52+I52+M52+Q52+U52</f>
        <v>8</v>
      </c>
      <c r="Z52" s="44">
        <f>F52+J52+N52+R52+V52</f>
        <v>1</v>
      </c>
    </row>
    <row r="53" spans="2:14" s="7" customFormat="1" ht="15" customHeight="1">
      <c r="B53" s="11"/>
      <c r="D53" s="9"/>
      <c r="F53" s="9"/>
      <c r="H53" s="9"/>
      <c r="J53" s="31"/>
      <c r="K53" s="67"/>
      <c r="L53" s="31"/>
      <c r="M53" s="40"/>
      <c r="N53" s="41"/>
    </row>
    <row r="54" spans="2:14" s="7" customFormat="1" ht="15" customHeight="1">
      <c r="B54" s="11"/>
      <c r="D54" s="9"/>
      <c r="F54" s="9"/>
      <c r="H54" s="9"/>
      <c r="J54" s="31"/>
      <c r="K54" s="67"/>
      <c r="L54" s="31"/>
      <c r="M54" s="40"/>
      <c r="N54" s="41"/>
    </row>
    <row r="55" spans="2:14" s="7" customFormat="1" ht="15" customHeight="1">
      <c r="B55" s="11"/>
      <c r="D55" s="9"/>
      <c r="F55" s="9"/>
      <c r="H55" s="9"/>
      <c r="J55" s="31"/>
      <c r="K55" s="67"/>
      <c r="L55" s="31"/>
      <c r="M55" s="40"/>
      <c r="N55" s="41"/>
    </row>
    <row r="56" spans="2:14" s="7" customFormat="1" ht="15" customHeigh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15" customHeight="1">
      <c r="B57" s="11"/>
      <c r="D57" s="9"/>
      <c r="F57" s="9"/>
      <c r="H57" s="9"/>
      <c r="J57" s="31"/>
      <c r="K57" s="67"/>
      <c r="L57" s="31"/>
      <c r="M57" s="40"/>
      <c r="N57" s="41"/>
    </row>
    <row r="58" spans="2:14" s="7" customFormat="1" ht="15" customHeight="1">
      <c r="B58" s="11"/>
      <c r="D58" s="9"/>
      <c r="F58" s="9"/>
      <c r="H58" s="9"/>
      <c r="J58" s="31"/>
      <c r="K58" s="67"/>
      <c r="L58" s="31"/>
      <c r="M58" s="40"/>
      <c r="N58" s="41"/>
    </row>
    <row r="59" spans="2:14" s="7" customFormat="1" ht="15" customHeight="1">
      <c r="B59" s="11"/>
      <c r="D59" s="9"/>
      <c r="F59" s="9"/>
      <c r="H59" s="9"/>
      <c r="J59" s="31"/>
      <c r="K59" s="67"/>
      <c r="L59" s="31"/>
      <c r="M59" s="40"/>
      <c r="N59" s="41"/>
    </row>
    <row r="60" spans="2:14" s="7" customFormat="1" ht="15" customHeight="1">
      <c r="B60" s="11"/>
      <c r="D60" s="9"/>
      <c r="F60" s="9"/>
      <c r="H60" s="9"/>
      <c r="J60" s="31"/>
      <c r="K60" s="67"/>
      <c r="L60" s="31"/>
      <c r="M60" s="40"/>
      <c r="N60" s="41"/>
    </row>
    <row r="61" spans="2:14" s="7" customFormat="1" ht="15" customHeight="1">
      <c r="B61" s="11"/>
      <c r="D61" s="9"/>
      <c r="F61" s="9"/>
      <c r="H61" s="9"/>
      <c r="J61" s="31"/>
      <c r="K61" s="67"/>
      <c r="L61" s="31"/>
      <c r="M61" s="40"/>
      <c r="N61" s="41"/>
    </row>
    <row r="62" spans="2:14" s="7" customFormat="1" ht="15" customHeight="1">
      <c r="B62" s="11"/>
      <c r="D62" s="9"/>
      <c r="F62" s="9"/>
      <c r="H62" s="9"/>
      <c r="J62" s="31"/>
      <c r="K62" s="67"/>
      <c r="L62" s="31"/>
      <c r="M62" s="40"/>
      <c r="N62" s="41"/>
    </row>
    <row r="63" spans="2:14" s="7" customFormat="1" ht="15" customHeight="1">
      <c r="B63" s="11"/>
      <c r="D63" s="9"/>
      <c r="F63" s="9"/>
      <c r="H63" s="9"/>
      <c r="J63" s="31"/>
      <c r="K63" s="67"/>
      <c r="L63" s="31"/>
      <c r="M63" s="40"/>
      <c r="N63" s="41"/>
    </row>
    <row r="64" spans="2:14" s="7" customFormat="1" ht="15" customHeight="1">
      <c r="B64" s="11"/>
      <c r="D64" s="9"/>
      <c r="F64" s="9"/>
      <c r="H64" s="9"/>
      <c r="J64" s="31"/>
      <c r="K64" s="67"/>
      <c r="L64" s="31"/>
      <c r="M64" s="40"/>
      <c r="N64" s="41"/>
    </row>
    <row r="65" spans="2:14" s="7" customFormat="1" ht="15" customHeight="1">
      <c r="B65" s="11"/>
      <c r="D65" s="9"/>
      <c r="F65" s="9"/>
      <c r="H65" s="9"/>
      <c r="J65" s="31"/>
      <c r="K65" s="67"/>
      <c r="L65" s="31"/>
      <c r="M65" s="40"/>
      <c r="N65" s="41"/>
    </row>
    <row r="66" spans="2:14" s="7" customFormat="1" ht="15" customHeight="1">
      <c r="B66" s="11"/>
      <c r="D66" s="9"/>
      <c r="F66" s="9"/>
      <c r="H66" s="9"/>
      <c r="J66" s="31"/>
      <c r="K66" s="67"/>
      <c r="L66" s="31"/>
      <c r="M66" s="40"/>
      <c r="N66" s="41"/>
    </row>
    <row r="67" spans="2:14" s="7" customFormat="1" ht="15" customHeight="1">
      <c r="B67" s="11"/>
      <c r="D67" s="9"/>
      <c r="F67" s="9"/>
      <c r="H67" s="9"/>
      <c r="J67" s="31"/>
      <c r="K67" s="67"/>
      <c r="L67" s="31"/>
      <c r="M67" s="40"/>
      <c r="N67" s="41"/>
    </row>
    <row r="68" spans="2:14" s="7" customFormat="1" ht="15" customHeight="1">
      <c r="B68" s="11"/>
      <c r="D68" s="9"/>
      <c r="F68" s="9"/>
      <c r="H68" s="9"/>
      <c r="J68" s="31"/>
      <c r="K68" s="67"/>
      <c r="L68" s="31"/>
      <c r="M68" s="40"/>
      <c r="N68" s="41"/>
    </row>
    <row r="69" spans="2:14" s="7" customFormat="1" ht="15" customHeight="1">
      <c r="B69" s="11"/>
      <c r="D69" s="9"/>
      <c r="F69" s="9"/>
      <c r="H69" s="9"/>
      <c r="J69" s="31"/>
      <c r="K69" s="67"/>
      <c r="L69" s="31"/>
      <c r="M69" s="40"/>
      <c r="N69" s="41"/>
    </row>
    <row r="70" spans="2:14" s="7" customFormat="1" ht="15" customHeight="1">
      <c r="B70" s="11"/>
      <c r="D70" s="9"/>
      <c r="F70" s="9"/>
      <c r="H70" s="9"/>
      <c r="J70" s="31"/>
      <c r="K70" s="67"/>
      <c r="L70" s="31"/>
      <c r="M70" s="40"/>
      <c r="N70" s="41"/>
    </row>
    <row r="71" spans="2:14" s="7" customFormat="1" ht="15" customHeight="1">
      <c r="B71" s="11"/>
      <c r="D71" s="9"/>
      <c r="F71" s="9"/>
      <c r="H71" s="9"/>
      <c r="J71" s="31"/>
      <c r="K71" s="67"/>
      <c r="L71" s="31"/>
      <c r="M71" s="40"/>
      <c r="N71" s="41"/>
    </row>
    <row r="72" spans="2:14" s="7" customFormat="1" ht="15" customHeight="1">
      <c r="B72" s="11"/>
      <c r="D72" s="9"/>
      <c r="F72" s="9"/>
      <c r="H72" s="9"/>
      <c r="J72" s="31"/>
      <c r="K72" s="67"/>
      <c r="L72" s="31"/>
      <c r="M72" s="40"/>
      <c r="N72" s="41"/>
    </row>
    <row r="73" spans="2:14" s="7" customFormat="1" ht="15" customHeight="1">
      <c r="B73" s="11"/>
      <c r="D73" s="9"/>
      <c r="F73" s="9"/>
      <c r="H73" s="9"/>
      <c r="J73" s="31"/>
      <c r="K73" s="67"/>
      <c r="L73" s="31"/>
      <c r="M73" s="40"/>
      <c r="N73" s="41"/>
    </row>
    <row r="74" spans="2:14" s="7" customFormat="1" ht="15" customHeight="1">
      <c r="B74" s="11"/>
      <c r="D74" s="9"/>
      <c r="F74" s="9"/>
      <c r="H74" s="9"/>
      <c r="J74" s="31"/>
      <c r="K74" s="67"/>
      <c r="L74" s="31"/>
      <c r="M74" s="40"/>
      <c r="N74" s="41"/>
    </row>
    <row r="75" spans="2:14" s="7" customFormat="1" ht="15" customHeight="1">
      <c r="B75" s="11"/>
      <c r="D75" s="9"/>
      <c r="F75" s="9"/>
      <c r="H75" s="9"/>
      <c r="J75" s="31"/>
      <c r="K75" s="67"/>
      <c r="L75" s="31"/>
      <c r="M75" s="40"/>
      <c r="N75" s="41"/>
    </row>
    <row r="76" spans="2:14" s="7" customFormat="1" ht="15" customHeight="1">
      <c r="B76" s="11"/>
      <c r="D76" s="9"/>
      <c r="F76" s="9"/>
      <c r="H76" s="9"/>
      <c r="J76" s="31"/>
      <c r="K76" s="67"/>
      <c r="L76" s="31"/>
      <c r="M76" s="40"/>
      <c r="N76" s="41"/>
    </row>
    <row r="77" spans="2:14" s="7" customFormat="1" ht="15" customHeight="1">
      <c r="B77" s="11"/>
      <c r="D77" s="9"/>
      <c r="F77" s="9"/>
      <c r="H77" s="9"/>
      <c r="J77" s="31"/>
      <c r="K77" s="67"/>
      <c r="L77" s="31"/>
      <c r="M77" s="40"/>
      <c r="N77" s="41"/>
    </row>
    <row r="78" spans="2:14" s="7" customFormat="1" ht="15" customHeight="1">
      <c r="B78" s="11"/>
      <c r="D78" s="9"/>
      <c r="F78" s="9"/>
      <c r="H78" s="9"/>
      <c r="J78" s="31"/>
      <c r="K78" s="67"/>
      <c r="L78" s="31"/>
      <c r="M78" s="40"/>
      <c r="N78" s="41"/>
    </row>
    <row r="79" spans="2:14" s="7" customFormat="1" ht="15" customHeight="1">
      <c r="B79" s="11"/>
      <c r="D79" s="9"/>
      <c r="F79" s="9"/>
      <c r="H79" s="9"/>
      <c r="J79" s="31"/>
      <c r="K79" s="67"/>
      <c r="L79" s="31"/>
      <c r="M79" s="40"/>
      <c r="N79" s="41"/>
    </row>
    <row r="80" spans="2:14" s="7" customFormat="1" ht="15" customHeight="1">
      <c r="B80" s="11"/>
      <c r="D80" s="9"/>
      <c r="F80" s="9"/>
      <c r="H80" s="9"/>
      <c r="J80" s="31"/>
      <c r="K80" s="67"/>
      <c r="L80" s="31"/>
      <c r="M80" s="40"/>
      <c r="N80" s="41"/>
    </row>
    <row r="81" spans="2:14" s="7" customFormat="1" ht="15" customHeight="1">
      <c r="B81" s="11"/>
      <c r="D81" s="9"/>
      <c r="F81" s="9"/>
      <c r="H81" s="9"/>
      <c r="J81" s="31"/>
      <c r="K81" s="67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7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7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7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7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7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7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7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7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7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</sheetData>
  <sheetProtection/>
  <mergeCells count="80">
    <mergeCell ref="B13:F13"/>
    <mergeCell ref="B20:F20"/>
    <mergeCell ref="B21:F21"/>
    <mergeCell ref="B31:Z31"/>
    <mergeCell ref="C22:D22"/>
    <mergeCell ref="E22:F22"/>
    <mergeCell ref="C14:D14"/>
    <mergeCell ref="E14:F14"/>
    <mergeCell ref="B2:F2"/>
    <mergeCell ref="B3:F3"/>
    <mergeCell ref="B5:F5"/>
    <mergeCell ref="B12:F12"/>
    <mergeCell ref="E10:F10"/>
    <mergeCell ref="B7:F7"/>
    <mergeCell ref="C9:D9"/>
    <mergeCell ref="B9:B10"/>
    <mergeCell ref="E9:F9"/>
    <mergeCell ref="C10:D10"/>
    <mergeCell ref="S34:T34"/>
    <mergeCell ref="U34:V34"/>
    <mergeCell ref="W34:X34"/>
    <mergeCell ref="Y34:Z34"/>
    <mergeCell ref="K34:L34"/>
    <mergeCell ref="M34:N34"/>
    <mergeCell ref="O34:P34"/>
    <mergeCell ref="Q34:R34"/>
    <mergeCell ref="C34:D34"/>
    <mergeCell ref="E34:F34"/>
    <mergeCell ref="G34:H34"/>
    <mergeCell ref="I34:J34"/>
    <mergeCell ref="S43:T43"/>
    <mergeCell ref="U43:V43"/>
    <mergeCell ref="C43:D43"/>
    <mergeCell ref="E43:F43"/>
    <mergeCell ref="G43:H43"/>
    <mergeCell ref="I43:J43"/>
    <mergeCell ref="W43:X43"/>
    <mergeCell ref="Y43:Z43"/>
    <mergeCell ref="K43:L43"/>
    <mergeCell ref="M43:N43"/>
    <mergeCell ref="O43:P43"/>
    <mergeCell ref="Q43:R43"/>
    <mergeCell ref="U51:V51"/>
    <mergeCell ref="W51:X51"/>
    <mergeCell ref="Y51:Z51"/>
    <mergeCell ref="B42:B43"/>
    <mergeCell ref="C42:F42"/>
    <mergeCell ref="G42:J42"/>
    <mergeCell ref="K42:N42"/>
    <mergeCell ref="O42:R42"/>
    <mergeCell ref="S42:V42"/>
    <mergeCell ref="W42:Z42"/>
    <mergeCell ref="M51:N51"/>
    <mergeCell ref="O51:P51"/>
    <mergeCell ref="Q51:R51"/>
    <mergeCell ref="S51:T51"/>
    <mergeCell ref="E51:F51"/>
    <mergeCell ref="G51:H51"/>
    <mergeCell ref="I51:J51"/>
    <mergeCell ref="K51:L51"/>
    <mergeCell ref="B32:Z32"/>
    <mergeCell ref="B40:Z40"/>
    <mergeCell ref="B33:B34"/>
    <mergeCell ref="B41:Z41"/>
    <mergeCell ref="C33:F33"/>
    <mergeCell ref="G33:J33"/>
    <mergeCell ref="K33:N33"/>
    <mergeCell ref="O33:R33"/>
    <mergeCell ref="S33:V33"/>
    <mergeCell ref="W33:Z33"/>
    <mergeCell ref="B48:Z48"/>
    <mergeCell ref="B49:Z49"/>
    <mergeCell ref="B50:B51"/>
    <mergeCell ref="C50:F50"/>
    <mergeCell ref="G50:J50"/>
    <mergeCell ref="K50:N50"/>
    <mergeCell ref="O50:R50"/>
    <mergeCell ref="S50:V50"/>
    <mergeCell ref="W50:Z50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8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9" width="7.7109375" style="2" customWidth="1"/>
    <col min="30" max="16384" width="9.140625" style="2" customWidth="1"/>
  </cols>
  <sheetData>
    <row r="1" ht="13.5" thickBot="1"/>
    <row r="2" spans="2:14" ht="21" customHeight="1">
      <c r="B2" s="195" t="s">
        <v>32</v>
      </c>
      <c r="C2" s="196"/>
      <c r="D2" s="196"/>
      <c r="E2" s="196"/>
      <c r="F2" s="19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40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28</v>
      </c>
      <c r="D8" s="187"/>
      <c r="E8" s="186">
        <v>10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19" t="s">
        <v>1</v>
      </c>
      <c r="C13" s="17">
        <v>12</v>
      </c>
      <c r="D13" s="20">
        <f>C13/C17</f>
        <v>0.42857142857142855</v>
      </c>
      <c r="E13" s="17">
        <v>2</v>
      </c>
      <c r="F13" s="20">
        <f>E13/E17</f>
        <v>0.2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19" t="s">
        <v>2</v>
      </c>
      <c r="C14" s="17">
        <v>15</v>
      </c>
      <c r="D14" s="20">
        <f>C14/C17</f>
        <v>0.5357142857142857</v>
      </c>
      <c r="E14" s="17">
        <v>7</v>
      </c>
      <c r="F14" s="20">
        <f>E14/E17</f>
        <v>0.7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19" t="s">
        <v>3</v>
      </c>
      <c r="C15" s="17">
        <v>1</v>
      </c>
      <c r="D15" s="20">
        <f>C15/C17</f>
        <v>0.03571428571428571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8" t="s">
        <v>58</v>
      </c>
      <c r="C16" s="10">
        <v>0</v>
      </c>
      <c r="D16" s="21">
        <f>C16/C17</f>
        <v>0</v>
      </c>
      <c r="E16" s="10">
        <v>1</v>
      </c>
      <c r="F16" s="21">
        <f>E16/E17</f>
        <v>0.1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47" t="s">
        <v>4</v>
      </c>
      <c r="C17" s="48">
        <f>SUM(C13:C16)</f>
        <v>28</v>
      </c>
      <c r="D17" s="49">
        <f>SUM(D13:D16)</f>
        <v>0.9999999999999999</v>
      </c>
      <c r="E17" s="48">
        <f>SUM(E13:E16)</f>
        <v>10</v>
      </c>
      <c r="F17" s="49">
        <f>SUM(F13:F16)</f>
        <v>0.9999999999999999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3" t="s">
        <v>5</v>
      </c>
      <c r="C18" s="24">
        <v>24</v>
      </c>
      <c r="D18" s="25">
        <f>C18/C22</f>
        <v>0.8571428571428571</v>
      </c>
      <c r="E18" s="24">
        <v>8</v>
      </c>
      <c r="F18" s="25">
        <f>E18/E22</f>
        <v>0.8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19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19" t="s">
        <v>7</v>
      </c>
      <c r="C20" s="17">
        <v>4</v>
      </c>
      <c r="D20" s="20">
        <f>C20/C22</f>
        <v>0.14285714285714285</v>
      </c>
      <c r="E20" s="17">
        <v>1</v>
      </c>
      <c r="F20" s="20">
        <f>E20/E22</f>
        <v>0.1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8" t="s">
        <v>58</v>
      </c>
      <c r="C21" s="10">
        <v>0</v>
      </c>
      <c r="D21" s="21">
        <f>C21/C22</f>
        <v>0</v>
      </c>
      <c r="E21" s="10">
        <v>1</v>
      </c>
      <c r="F21" s="21">
        <f>E21/E22</f>
        <v>0.1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47" t="s">
        <v>4</v>
      </c>
      <c r="C22" s="48">
        <f>SUM(C18:C21)</f>
        <v>28</v>
      </c>
      <c r="D22" s="49">
        <f>SUM(D18:D21)</f>
        <v>1</v>
      </c>
      <c r="E22" s="48">
        <f>SUM(E18:E21)</f>
        <v>10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24">
        <v>1</v>
      </c>
      <c r="D23" s="25">
        <f aca="true" t="shared" si="0" ref="D23:D31">C23/$C$32</f>
        <v>0.03571428571428571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17">
        <v>8</v>
      </c>
      <c r="D24" s="20">
        <f t="shared" si="0"/>
        <v>0.2857142857142857</v>
      </c>
      <c r="E24" s="17">
        <v>4</v>
      </c>
      <c r="F24" s="20">
        <f aca="true" t="shared" si="1" ref="F24:F31">E24/$E$32</f>
        <v>0.4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17">
        <v>0</v>
      </c>
      <c r="D25" s="20">
        <f t="shared" si="0"/>
        <v>0</v>
      </c>
      <c r="E25" s="17">
        <v>0</v>
      </c>
      <c r="F25" s="20">
        <f t="shared" si="1"/>
        <v>0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17">
        <v>9</v>
      </c>
      <c r="D26" s="20">
        <f t="shared" si="0"/>
        <v>0.32142857142857145</v>
      </c>
      <c r="E26" s="17">
        <v>1</v>
      </c>
      <c r="F26" s="20">
        <f t="shared" si="1"/>
        <v>0.1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17">
        <v>0</v>
      </c>
      <c r="D27" s="20">
        <f t="shared" si="0"/>
        <v>0</v>
      </c>
      <c r="E27" s="17">
        <v>1</v>
      </c>
      <c r="F27" s="20">
        <f t="shared" si="1"/>
        <v>0.1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17">
        <v>4</v>
      </c>
      <c r="D28" s="20">
        <f t="shared" si="0"/>
        <v>0.14285714285714285</v>
      </c>
      <c r="E28" s="17">
        <v>3</v>
      </c>
      <c r="F28" s="20">
        <f t="shared" si="1"/>
        <v>0.3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17">
        <v>2</v>
      </c>
      <c r="D29" s="20">
        <f t="shared" si="0"/>
        <v>0.07142857142857142</v>
      </c>
      <c r="E29" s="17">
        <v>0</v>
      </c>
      <c r="F29" s="20">
        <f t="shared" si="1"/>
        <v>0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17">
        <v>4</v>
      </c>
      <c r="D30" s="20">
        <f t="shared" si="0"/>
        <v>0.14285714285714285</v>
      </c>
      <c r="E30" s="17">
        <v>0</v>
      </c>
      <c r="F30" s="20">
        <f t="shared" si="1"/>
        <v>0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10">
        <v>0</v>
      </c>
      <c r="D31" s="21">
        <f t="shared" si="0"/>
        <v>0</v>
      </c>
      <c r="E31" s="10">
        <v>1</v>
      </c>
      <c r="F31" s="21">
        <f t="shared" si="1"/>
        <v>0.1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47" t="s">
        <v>4</v>
      </c>
      <c r="C32" s="48">
        <f>SUM(C23:C31)</f>
        <v>28</v>
      </c>
      <c r="D32" s="49">
        <f>SUM(D23:D31)</f>
        <v>0.9999999999999998</v>
      </c>
      <c r="E32" s="48">
        <f>SUM(E23:E31)</f>
        <v>10</v>
      </c>
      <c r="F32" s="49">
        <f>SUM(F23:F31)</f>
        <v>0.9999999999999999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3" t="s">
        <v>37</v>
      </c>
      <c r="C33" s="24">
        <v>25</v>
      </c>
      <c r="D33" s="25">
        <f>C33/C36</f>
        <v>0.8928571428571429</v>
      </c>
      <c r="E33" s="24">
        <v>6</v>
      </c>
      <c r="F33" s="25">
        <f>E33/E36</f>
        <v>0.6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19" t="s">
        <v>38</v>
      </c>
      <c r="C34" s="17">
        <v>3</v>
      </c>
      <c r="D34" s="20">
        <f>C34/C36</f>
        <v>0.10714285714285714</v>
      </c>
      <c r="E34" s="17">
        <v>1</v>
      </c>
      <c r="F34" s="20">
        <f>E34/E36</f>
        <v>0.1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8" t="s">
        <v>58</v>
      </c>
      <c r="C35" s="10">
        <v>0</v>
      </c>
      <c r="D35" s="21">
        <f>C35/C36</f>
        <v>0</v>
      </c>
      <c r="E35" s="10">
        <v>3</v>
      </c>
      <c r="F35" s="21">
        <f>E35/E36</f>
        <v>0.3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47" t="s">
        <v>4</v>
      </c>
      <c r="C36" s="100">
        <f>SUM(C33:C35)</f>
        <v>28</v>
      </c>
      <c r="D36" s="49">
        <f>SUM(D33:D35)</f>
        <v>1</v>
      </c>
      <c r="E36" s="48">
        <f>SUM(E33:E35)</f>
        <v>10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44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1" customHeight="1">
      <c r="B41" s="19" t="s">
        <v>120</v>
      </c>
      <c r="C41" s="98">
        <v>5</v>
      </c>
      <c r="D41" s="20">
        <f aca="true" t="shared" si="2" ref="D41:D46">C41/$C$47</f>
        <v>0.14285714285714285</v>
      </c>
      <c r="E41" s="98">
        <v>0</v>
      </c>
      <c r="F41" s="20">
        <f aca="true" t="shared" si="3" ref="F41:F46">E41/$E$47</f>
        <v>0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19" t="s">
        <v>119</v>
      </c>
      <c r="C42" s="98">
        <v>21</v>
      </c>
      <c r="D42" s="20">
        <f t="shared" si="2"/>
        <v>0.6</v>
      </c>
      <c r="E42" s="98">
        <v>8</v>
      </c>
      <c r="F42" s="20">
        <f t="shared" si="3"/>
        <v>0.8888888888888888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19" t="s">
        <v>41</v>
      </c>
      <c r="C43" s="98">
        <v>2</v>
      </c>
      <c r="D43" s="20">
        <f t="shared" si="2"/>
        <v>0.05714285714285714</v>
      </c>
      <c r="E43" s="98">
        <v>0</v>
      </c>
      <c r="F43" s="20">
        <f t="shared" si="3"/>
        <v>0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19" t="s">
        <v>42</v>
      </c>
      <c r="C44" s="98">
        <v>6</v>
      </c>
      <c r="D44" s="20">
        <f t="shared" si="2"/>
        <v>0.17142857142857143</v>
      </c>
      <c r="E44" s="98">
        <v>1</v>
      </c>
      <c r="F44" s="20">
        <f t="shared" si="3"/>
        <v>0.1111111111111111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19" t="s">
        <v>43</v>
      </c>
      <c r="C45" s="98">
        <v>0</v>
      </c>
      <c r="D45" s="20">
        <f t="shared" si="2"/>
        <v>0</v>
      </c>
      <c r="E45" s="98">
        <v>0</v>
      </c>
      <c r="F45" s="20">
        <f t="shared" si="3"/>
        <v>0</v>
      </c>
      <c r="H45" s="9"/>
      <c r="J45" s="31"/>
      <c r="K45" s="67"/>
      <c r="L45" s="31"/>
      <c r="M45" s="40"/>
      <c r="N45" s="41"/>
    </row>
    <row r="46" spans="2:14" s="7" customFormat="1" ht="21" customHeight="1" thickBot="1">
      <c r="B46" s="58" t="s">
        <v>44</v>
      </c>
      <c r="C46" s="99">
        <v>1</v>
      </c>
      <c r="D46" s="21">
        <f t="shared" si="2"/>
        <v>0.02857142857142857</v>
      </c>
      <c r="E46" s="99">
        <v>0</v>
      </c>
      <c r="F46" s="21">
        <f t="shared" si="3"/>
        <v>0</v>
      </c>
      <c r="H46" s="9"/>
      <c r="J46" s="31"/>
      <c r="K46" s="67"/>
      <c r="L46" s="31"/>
      <c r="M46" s="40"/>
      <c r="N46" s="41"/>
    </row>
    <row r="47" spans="2:14" s="50" customFormat="1" ht="21" customHeight="1" thickBot="1" thickTop="1">
      <c r="B47" s="47" t="s">
        <v>4</v>
      </c>
      <c r="C47" s="100">
        <f>SUM(C41:C46)</f>
        <v>35</v>
      </c>
      <c r="D47" s="49">
        <f>SUM(D41:D46)</f>
        <v>1</v>
      </c>
      <c r="E47" s="100">
        <f>SUM(E41:E46)</f>
        <v>9</v>
      </c>
      <c r="F47" s="49">
        <f>SUM(F41:F46)</f>
        <v>1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8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69" t="s">
        <v>10</v>
      </c>
      <c r="C49" s="170"/>
      <c r="D49" s="170"/>
      <c r="E49" s="170"/>
      <c r="F49" s="171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64" t="s">
        <v>29</v>
      </c>
      <c r="C50" s="162"/>
      <c r="D50" s="162"/>
      <c r="E50" s="162"/>
      <c r="F50" s="166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7"/>
      <c r="C51" s="173" t="s">
        <v>112</v>
      </c>
      <c r="D51" s="174"/>
      <c r="E51" s="173" t="s">
        <v>118</v>
      </c>
      <c r="F51" s="174"/>
      <c r="H51" s="9"/>
      <c r="J51" s="31"/>
      <c r="K51" s="67"/>
      <c r="L51" s="31"/>
      <c r="M51" s="40"/>
      <c r="N51" s="41"/>
    </row>
    <row r="52" spans="2:14" s="7" customFormat="1" ht="21" customHeight="1">
      <c r="B52" s="19" t="s">
        <v>11</v>
      </c>
      <c r="C52" s="101">
        <v>10</v>
      </c>
      <c r="D52" s="25">
        <f>C52/C55</f>
        <v>0.35714285714285715</v>
      </c>
      <c r="E52" s="24">
        <v>3</v>
      </c>
      <c r="F52" s="25">
        <f>E52/E55</f>
        <v>0.3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19" t="s">
        <v>12</v>
      </c>
      <c r="C53" s="98">
        <v>18</v>
      </c>
      <c r="D53" s="20">
        <f>C53/C55</f>
        <v>0.6428571428571429</v>
      </c>
      <c r="E53" s="17">
        <v>6</v>
      </c>
      <c r="F53" s="20">
        <f>E53/E55</f>
        <v>0.6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8" t="s">
        <v>58</v>
      </c>
      <c r="C54" s="99">
        <v>0</v>
      </c>
      <c r="D54" s="21">
        <f>C54/C55</f>
        <v>0</v>
      </c>
      <c r="E54" s="10">
        <v>1</v>
      </c>
      <c r="F54" s="21">
        <f>E54/E55</f>
        <v>0.1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47" t="s">
        <v>4</v>
      </c>
      <c r="C55" s="100">
        <f>SUM(C52:C54)</f>
        <v>28</v>
      </c>
      <c r="D55" s="49">
        <f>SUM(D52:D54)</f>
        <v>1</v>
      </c>
      <c r="E55" s="48">
        <f>SUM(E52:E54)</f>
        <v>10</v>
      </c>
      <c r="F55" s="49">
        <f>SUM(F52:F54)</f>
        <v>0.9999999999999999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8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69" t="s">
        <v>62</v>
      </c>
      <c r="C57" s="170"/>
      <c r="D57" s="170"/>
      <c r="E57" s="170"/>
      <c r="F57" s="171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64" t="s">
        <v>63</v>
      </c>
      <c r="C58" s="162"/>
      <c r="D58" s="162"/>
      <c r="E58" s="162"/>
      <c r="F58" s="166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2"/>
      <c r="C59" s="173" t="s">
        <v>112</v>
      </c>
      <c r="D59" s="174"/>
      <c r="E59" s="173" t="s">
        <v>118</v>
      </c>
      <c r="F59" s="174"/>
      <c r="H59" s="9"/>
      <c r="J59" s="31"/>
      <c r="K59" s="67"/>
      <c r="L59" s="31"/>
      <c r="M59" s="40"/>
      <c r="N59" s="41"/>
    </row>
    <row r="60" spans="2:14" s="7" customFormat="1" ht="21" customHeight="1">
      <c r="B60" s="23" t="s">
        <v>14</v>
      </c>
      <c r="C60" s="101">
        <v>1</v>
      </c>
      <c r="D60" s="25">
        <f>C60/C65</f>
        <v>0.03571428571428571</v>
      </c>
      <c r="E60" s="24">
        <v>0</v>
      </c>
      <c r="F60" s="25">
        <f>E60/E65</f>
        <v>0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19" t="s">
        <v>15</v>
      </c>
      <c r="C61" s="98">
        <v>2</v>
      </c>
      <c r="D61" s="20">
        <f>C61/C65</f>
        <v>0.07142857142857142</v>
      </c>
      <c r="E61" s="17">
        <v>0</v>
      </c>
      <c r="F61" s="20">
        <f>E61/E65</f>
        <v>0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19" t="s">
        <v>64</v>
      </c>
      <c r="C62" s="98">
        <v>3</v>
      </c>
      <c r="D62" s="20">
        <f>C62/C65</f>
        <v>0.10714285714285714</v>
      </c>
      <c r="E62" s="17">
        <v>2</v>
      </c>
      <c r="F62" s="20">
        <f>E62/E65</f>
        <v>0.2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19" t="s">
        <v>17</v>
      </c>
      <c r="C63" s="98">
        <v>8</v>
      </c>
      <c r="D63" s="20">
        <f>C63/C65</f>
        <v>0.2857142857142857</v>
      </c>
      <c r="E63" s="17">
        <v>1</v>
      </c>
      <c r="F63" s="20">
        <f>E63/E65</f>
        <v>0.1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8" t="s">
        <v>58</v>
      </c>
      <c r="C64" s="99">
        <v>14</v>
      </c>
      <c r="D64" s="21">
        <f>C64/C65</f>
        <v>0.5</v>
      </c>
      <c r="E64" s="10">
        <v>7</v>
      </c>
      <c r="F64" s="21">
        <f>E64/E65</f>
        <v>0.7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47" t="s">
        <v>4</v>
      </c>
      <c r="C65" s="100">
        <f>SUM(C60:C64)</f>
        <v>28</v>
      </c>
      <c r="D65" s="49">
        <f>SUM(D60:D64)</f>
        <v>1</v>
      </c>
      <c r="E65" s="48">
        <f>SUM(E60:E64)</f>
        <v>10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5" customHeight="1" thickBot="1">
      <c r="B66" s="8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69" t="s">
        <v>65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</row>
    <row r="68" spans="2:26" s="7" customFormat="1" ht="21" customHeight="1" thickBot="1">
      <c r="B68" s="164" t="s">
        <v>66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6"/>
    </row>
    <row r="69" spans="2:26" s="7" customFormat="1" ht="21" customHeight="1" thickBot="1">
      <c r="B69" s="167"/>
      <c r="C69" s="158" t="s">
        <v>14</v>
      </c>
      <c r="D69" s="157"/>
      <c r="E69" s="157"/>
      <c r="F69" s="159"/>
      <c r="G69" s="157" t="s">
        <v>15</v>
      </c>
      <c r="H69" s="157"/>
      <c r="I69" s="157"/>
      <c r="J69" s="157"/>
      <c r="K69" s="158" t="s">
        <v>16</v>
      </c>
      <c r="L69" s="157"/>
      <c r="M69" s="157"/>
      <c r="N69" s="159"/>
      <c r="O69" s="157" t="s">
        <v>17</v>
      </c>
      <c r="P69" s="157"/>
      <c r="Q69" s="157"/>
      <c r="R69" s="157"/>
      <c r="S69" s="158" t="s">
        <v>58</v>
      </c>
      <c r="T69" s="157"/>
      <c r="U69" s="157"/>
      <c r="V69" s="159"/>
      <c r="W69" s="160" t="s">
        <v>4</v>
      </c>
      <c r="X69" s="160"/>
      <c r="Y69" s="160"/>
      <c r="Z69" s="161"/>
    </row>
    <row r="70" spans="2:26" s="7" customFormat="1" ht="21" customHeight="1" thickBot="1">
      <c r="B70" s="168"/>
      <c r="C70" s="173" t="s">
        <v>112</v>
      </c>
      <c r="D70" s="174"/>
      <c r="E70" s="173" t="s">
        <v>118</v>
      </c>
      <c r="F70" s="174"/>
      <c r="G70" s="173" t="s">
        <v>112</v>
      </c>
      <c r="H70" s="174"/>
      <c r="I70" s="173" t="s">
        <v>118</v>
      </c>
      <c r="J70" s="174"/>
      <c r="K70" s="173" t="s">
        <v>112</v>
      </c>
      <c r="L70" s="174"/>
      <c r="M70" s="173" t="s">
        <v>118</v>
      </c>
      <c r="N70" s="174"/>
      <c r="O70" s="173" t="s">
        <v>112</v>
      </c>
      <c r="P70" s="174"/>
      <c r="Q70" s="173" t="s">
        <v>118</v>
      </c>
      <c r="R70" s="174"/>
      <c r="S70" s="173" t="s">
        <v>112</v>
      </c>
      <c r="T70" s="174"/>
      <c r="U70" s="173" t="s">
        <v>118</v>
      </c>
      <c r="V70" s="174"/>
      <c r="W70" s="173" t="s">
        <v>112</v>
      </c>
      <c r="X70" s="174"/>
      <c r="Y70" s="173" t="s">
        <v>118</v>
      </c>
      <c r="Z70" s="174"/>
    </row>
    <row r="71" spans="2:30" s="7" customFormat="1" ht="28.5" customHeight="1">
      <c r="B71" s="22" t="s">
        <v>22</v>
      </c>
      <c r="C71" s="135">
        <v>1</v>
      </c>
      <c r="D71" s="81">
        <f aca="true" t="shared" si="4" ref="D71:D77">C71/W71</f>
        <v>0.03571428571428571</v>
      </c>
      <c r="E71" s="80">
        <v>0</v>
      </c>
      <c r="F71" s="136">
        <f aca="true" t="shared" si="5" ref="F71:F77">E71/Y71</f>
        <v>0</v>
      </c>
      <c r="G71" s="133">
        <v>4</v>
      </c>
      <c r="H71" s="81">
        <f aca="true" t="shared" si="6" ref="H71:H77">G71/W71</f>
        <v>0.14285714285714285</v>
      </c>
      <c r="I71" s="80">
        <v>1</v>
      </c>
      <c r="J71" s="82">
        <f aca="true" t="shared" si="7" ref="J71:J77">I71/Y71</f>
        <v>0.1</v>
      </c>
      <c r="K71" s="135">
        <v>3</v>
      </c>
      <c r="L71" s="81">
        <f aca="true" t="shared" si="8" ref="L71:L77">K71/W71</f>
        <v>0.10714285714285714</v>
      </c>
      <c r="M71" s="80">
        <v>2</v>
      </c>
      <c r="N71" s="136">
        <f aca="true" t="shared" si="9" ref="N71:N77">M71/Y71</f>
        <v>0.2</v>
      </c>
      <c r="O71" s="80">
        <v>18</v>
      </c>
      <c r="P71" s="81">
        <f aca="true" t="shared" si="10" ref="P71:P77">O71/W71</f>
        <v>0.6428571428571429</v>
      </c>
      <c r="Q71" s="80">
        <v>6</v>
      </c>
      <c r="R71" s="82">
        <f aca="true" t="shared" si="11" ref="R71:R77">Q71/Y71</f>
        <v>0.6</v>
      </c>
      <c r="S71" s="139">
        <v>2</v>
      </c>
      <c r="T71" s="82">
        <f aca="true" t="shared" si="12" ref="T71:T77">S71/W71</f>
        <v>0.07142857142857142</v>
      </c>
      <c r="U71" s="142">
        <v>1</v>
      </c>
      <c r="V71" s="136">
        <f aca="true" t="shared" si="13" ref="V71:V77">U71/Y71</f>
        <v>0.1</v>
      </c>
      <c r="W71" s="75">
        <f>O71+K71+G71+C71+S71</f>
        <v>28</v>
      </c>
      <c r="X71" s="76">
        <f aca="true" t="shared" si="14" ref="X71:X77">D71+H71+L71+P71+T71</f>
        <v>1</v>
      </c>
      <c r="Y71" s="70">
        <f aca="true" t="shared" si="15" ref="Y71:Y77">Q71+M71+I71+E71+U71</f>
        <v>10</v>
      </c>
      <c r="Z71" s="45">
        <f aca="true" t="shared" si="16" ref="Z71:Z77">F71+J71+N71+R71+V71</f>
        <v>1</v>
      </c>
      <c r="AA71" s="14">
        <f aca="true" t="shared" si="17" ref="AA71:AA77">C71</f>
        <v>1</v>
      </c>
      <c r="AB71" s="14">
        <f aca="true" t="shared" si="18" ref="AB71:AB77">G71</f>
        <v>4</v>
      </c>
      <c r="AC71" s="14">
        <f aca="true" t="shared" si="19" ref="AC71:AC77">K71</f>
        <v>3</v>
      </c>
      <c r="AD71" s="12">
        <f aca="true" t="shared" si="20" ref="AD71:AD77">O71</f>
        <v>18</v>
      </c>
    </row>
    <row r="72" spans="2:30" s="7" customFormat="1" ht="28.5" customHeight="1">
      <c r="B72" s="22" t="s">
        <v>18</v>
      </c>
      <c r="C72" s="135">
        <v>0</v>
      </c>
      <c r="D72" s="81">
        <f t="shared" si="4"/>
        <v>0</v>
      </c>
      <c r="E72" s="80">
        <v>0</v>
      </c>
      <c r="F72" s="136">
        <f t="shared" si="5"/>
        <v>0</v>
      </c>
      <c r="G72" s="133">
        <v>0</v>
      </c>
      <c r="H72" s="81">
        <f t="shared" si="6"/>
        <v>0</v>
      </c>
      <c r="I72" s="80">
        <v>0</v>
      </c>
      <c r="J72" s="82">
        <f t="shared" si="7"/>
        <v>0</v>
      </c>
      <c r="K72" s="135">
        <v>4</v>
      </c>
      <c r="L72" s="81">
        <f t="shared" si="8"/>
        <v>0.14285714285714285</v>
      </c>
      <c r="M72" s="80">
        <v>2</v>
      </c>
      <c r="N72" s="136">
        <f t="shared" si="9"/>
        <v>0.2</v>
      </c>
      <c r="O72" s="80">
        <v>22</v>
      </c>
      <c r="P72" s="81">
        <f t="shared" si="10"/>
        <v>0.7857142857142857</v>
      </c>
      <c r="Q72" s="80">
        <v>7</v>
      </c>
      <c r="R72" s="82">
        <f t="shared" si="11"/>
        <v>0.7</v>
      </c>
      <c r="S72" s="139">
        <v>2</v>
      </c>
      <c r="T72" s="82">
        <f t="shared" si="12"/>
        <v>0.07142857142857142</v>
      </c>
      <c r="U72" s="142">
        <v>1</v>
      </c>
      <c r="V72" s="136">
        <f t="shared" si="13"/>
        <v>0.1</v>
      </c>
      <c r="W72" s="75">
        <f aca="true" t="shared" si="21" ref="W71:W77">O72+K72+G72+C72+S72</f>
        <v>28</v>
      </c>
      <c r="X72" s="76">
        <f t="shared" si="14"/>
        <v>1</v>
      </c>
      <c r="Y72" s="70">
        <f t="shared" si="15"/>
        <v>10</v>
      </c>
      <c r="Z72" s="45">
        <f t="shared" si="16"/>
        <v>0.9999999999999999</v>
      </c>
      <c r="AA72" s="14">
        <f t="shared" si="17"/>
        <v>0</v>
      </c>
      <c r="AB72" s="14">
        <f t="shared" si="18"/>
        <v>0</v>
      </c>
      <c r="AC72" s="14">
        <f t="shared" si="19"/>
        <v>4</v>
      </c>
      <c r="AD72" s="12">
        <f t="shared" si="20"/>
        <v>22</v>
      </c>
    </row>
    <row r="73" spans="2:30" s="7" customFormat="1" ht="28.5" customHeight="1">
      <c r="B73" s="22" t="s">
        <v>19</v>
      </c>
      <c r="C73" s="135">
        <v>0</v>
      </c>
      <c r="D73" s="81">
        <f t="shared" si="4"/>
        <v>0</v>
      </c>
      <c r="E73" s="80">
        <v>0</v>
      </c>
      <c r="F73" s="136">
        <f t="shared" si="5"/>
        <v>0</v>
      </c>
      <c r="G73" s="133">
        <v>1</v>
      </c>
      <c r="H73" s="81">
        <f t="shared" si="6"/>
        <v>0.03571428571428571</v>
      </c>
      <c r="I73" s="80">
        <v>0</v>
      </c>
      <c r="J73" s="82">
        <f t="shared" si="7"/>
        <v>0</v>
      </c>
      <c r="K73" s="135">
        <v>2</v>
      </c>
      <c r="L73" s="81">
        <f t="shared" si="8"/>
        <v>0.07142857142857142</v>
      </c>
      <c r="M73" s="80">
        <v>1</v>
      </c>
      <c r="N73" s="136">
        <f t="shared" si="9"/>
        <v>0.1</v>
      </c>
      <c r="O73" s="80">
        <v>25</v>
      </c>
      <c r="P73" s="81">
        <f t="shared" si="10"/>
        <v>0.8928571428571429</v>
      </c>
      <c r="Q73" s="80">
        <v>8</v>
      </c>
      <c r="R73" s="82">
        <f t="shared" si="11"/>
        <v>0.8</v>
      </c>
      <c r="S73" s="139">
        <v>0</v>
      </c>
      <c r="T73" s="82">
        <f t="shared" si="12"/>
        <v>0</v>
      </c>
      <c r="U73" s="142">
        <v>1</v>
      </c>
      <c r="V73" s="136">
        <f t="shared" si="13"/>
        <v>0.1</v>
      </c>
      <c r="W73" s="75">
        <f t="shared" si="21"/>
        <v>28</v>
      </c>
      <c r="X73" s="76">
        <f t="shared" si="14"/>
        <v>1</v>
      </c>
      <c r="Y73" s="70">
        <f t="shared" si="15"/>
        <v>10</v>
      </c>
      <c r="Z73" s="45">
        <f t="shared" si="16"/>
        <v>1</v>
      </c>
      <c r="AA73" s="14">
        <f t="shared" si="17"/>
        <v>0</v>
      </c>
      <c r="AB73" s="14">
        <f t="shared" si="18"/>
        <v>1</v>
      </c>
      <c r="AC73" s="14">
        <f t="shared" si="19"/>
        <v>2</v>
      </c>
      <c r="AD73" s="12">
        <f t="shared" si="20"/>
        <v>25</v>
      </c>
    </row>
    <row r="74" spans="2:30" s="7" customFormat="1" ht="28.5" customHeight="1">
      <c r="B74" s="22" t="s">
        <v>67</v>
      </c>
      <c r="C74" s="135">
        <v>0</v>
      </c>
      <c r="D74" s="81">
        <f t="shared" si="4"/>
        <v>0</v>
      </c>
      <c r="E74" s="80">
        <v>0</v>
      </c>
      <c r="F74" s="136">
        <f t="shared" si="5"/>
        <v>0</v>
      </c>
      <c r="G74" s="133">
        <v>0</v>
      </c>
      <c r="H74" s="81">
        <f t="shared" si="6"/>
        <v>0</v>
      </c>
      <c r="I74" s="80">
        <v>0</v>
      </c>
      <c r="J74" s="82">
        <f t="shared" si="7"/>
        <v>0</v>
      </c>
      <c r="K74" s="135">
        <v>3</v>
      </c>
      <c r="L74" s="81">
        <f t="shared" si="8"/>
        <v>0.10714285714285714</v>
      </c>
      <c r="M74" s="80">
        <v>2</v>
      </c>
      <c r="N74" s="136">
        <f t="shared" si="9"/>
        <v>0.2</v>
      </c>
      <c r="O74" s="80">
        <v>24</v>
      </c>
      <c r="P74" s="81">
        <f t="shared" si="10"/>
        <v>0.8571428571428571</v>
      </c>
      <c r="Q74" s="80">
        <v>7</v>
      </c>
      <c r="R74" s="82">
        <f t="shared" si="11"/>
        <v>0.7</v>
      </c>
      <c r="S74" s="139">
        <v>1</v>
      </c>
      <c r="T74" s="82">
        <f t="shared" si="12"/>
        <v>0.03571428571428571</v>
      </c>
      <c r="U74" s="142">
        <v>1</v>
      </c>
      <c r="V74" s="136">
        <f t="shared" si="13"/>
        <v>0.1</v>
      </c>
      <c r="W74" s="75">
        <f t="shared" si="21"/>
        <v>28</v>
      </c>
      <c r="X74" s="76">
        <f t="shared" si="14"/>
        <v>0.9999999999999999</v>
      </c>
      <c r="Y74" s="70">
        <f t="shared" si="15"/>
        <v>10</v>
      </c>
      <c r="Z74" s="45">
        <f t="shared" si="16"/>
        <v>0.9999999999999999</v>
      </c>
      <c r="AA74" s="14">
        <f t="shared" si="17"/>
        <v>0</v>
      </c>
      <c r="AB74" s="14">
        <f t="shared" si="18"/>
        <v>0</v>
      </c>
      <c r="AC74" s="14">
        <f t="shared" si="19"/>
        <v>3</v>
      </c>
      <c r="AD74" s="12">
        <f t="shared" si="20"/>
        <v>24</v>
      </c>
    </row>
    <row r="75" spans="2:30" s="7" customFormat="1" ht="28.5" customHeight="1">
      <c r="B75" s="22" t="s">
        <v>68</v>
      </c>
      <c r="C75" s="135">
        <v>0</v>
      </c>
      <c r="D75" s="81">
        <f t="shared" si="4"/>
        <v>0</v>
      </c>
      <c r="E75" s="80">
        <v>0</v>
      </c>
      <c r="F75" s="136">
        <f t="shared" si="5"/>
        <v>0</v>
      </c>
      <c r="G75" s="133">
        <v>0</v>
      </c>
      <c r="H75" s="81">
        <f t="shared" si="6"/>
        <v>0</v>
      </c>
      <c r="I75" s="80">
        <v>0</v>
      </c>
      <c r="J75" s="82">
        <f t="shared" si="7"/>
        <v>0</v>
      </c>
      <c r="K75" s="135">
        <v>4</v>
      </c>
      <c r="L75" s="81">
        <f t="shared" si="8"/>
        <v>0.14285714285714285</v>
      </c>
      <c r="M75" s="80">
        <v>2</v>
      </c>
      <c r="N75" s="136">
        <f t="shared" si="9"/>
        <v>0.2</v>
      </c>
      <c r="O75" s="80">
        <v>22</v>
      </c>
      <c r="P75" s="81">
        <f t="shared" si="10"/>
        <v>0.7857142857142857</v>
      </c>
      <c r="Q75" s="80">
        <v>7</v>
      </c>
      <c r="R75" s="82">
        <f t="shared" si="11"/>
        <v>0.7</v>
      </c>
      <c r="S75" s="139">
        <v>2</v>
      </c>
      <c r="T75" s="82">
        <f t="shared" si="12"/>
        <v>0.07142857142857142</v>
      </c>
      <c r="U75" s="142">
        <v>1</v>
      </c>
      <c r="V75" s="136">
        <f t="shared" si="13"/>
        <v>0.1</v>
      </c>
      <c r="W75" s="75">
        <f t="shared" si="21"/>
        <v>28</v>
      </c>
      <c r="X75" s="76">
        <f t="shared" si="14"/>
        <v>1</v>
      </c>
      <c r="Y75" s="70">
        <f t="shared" si="15"/>
        <v>10</v>
      </c>
      <c r="Z75" s="45">
        <f t="shared" si="16"/>
        <v>0.9999999999999999</v>
      </c>
      <c r="AA75" s="14">
        <f t="shared" si="17"/>
        <v>0</v>
      </c>
      <c r="AB75" s="14">
        <f t="shared" si="18"/>
        <v>0</v>
      </c>
      <c r="AC75" s="14">
        <f t="shared" si="19"/>
        <v>4</v>
      </c>
      <c r="AD75" s="12">
        <f t="shared" si="20"/>
        <v>22</v>
      </c>
    </row>
    <row r="76" spans="2:30" s="7" customFormat="1" ht="28.5" customHeight="1">
      <c r="B76" s="22" t="s">
        <v>69</v>
      </c>
      <c r="C76" s="135">
        <v>0</v>
      </c>
      <c r="D76" s="81">
        <f t="shared" si="4"/>
        <v>0</v>
      </c>
      <c r="E76" s="80">
        <v>0</v>
      </c>
      <c r="F76" s="136">
        <f t="shared" si="5"/>
        <v>0</v>
      </c>
      <c r="G76" s="133">
        <v>1</v>
      </c>
      <c r="H76" s="81">
        <f t="shared" si="6"/>
        <v>0.03571428571428571</v>
      </c>
      <c r="I76" s="80">
        <v>4</v>
      </c>
      <c r="J76" s="82">
        <f t="shared" si="7"/>
        <v>0.4</v>
      </c>
      <c r="K76" s="135">
        <v>5</v>
      </c>
      <c r="L76" s="81">
        <f t="shared" si="8"/>
        <v>0.17857142857142858</v>
      </c>
      <c r="M76" s="80">
        <v>0</v>
      </c>
      <c r="N76" s="136">
        <f t="shared" si="9"/>
        <v>0</v>
      </c>
      <c r="O76" s="80">
        <v>20</v>
      </c>
      <c r="P76" s="81">
        <f t="shared" si="10"/>
        <v>0.7142857142857143</v>
      </c>
      <c r="Q76" s="80">
        <v>5</v>
      </c>
      <c r="R76" s="82">
        <f t="shared" si="11"/>
        <v>0.5</v>
      </c>
      <c r="S76" s="139">
        <v>2</v>
      </c>
      <c r="T76" s="82">
        <f t="shared" si="12"/>
        <v>0.07142857142857142</v>
      </c>
      <c r="U76" s="142">
        <v>1</v>
      </c>
      <c r="V76" s="136">
        <f t="shared" si="13"/>
        <v>0.1</v>
      </c>
      <c r="W76" s="75">
        <f t="shared" si="21"/>
        <v>28</v>
      </c>
      <c r="X76" s="76">
        <f t="shared" si="14"/>
        <v>1</v>
      </c>
      <c r="Y76" s="70">
        <f t="shared" si="15"/>
        <v>10</v>
      </c>
      <c r="Z76" s="45">
        <f t="shared" si="16"/>
        <v>1</v>
      </c>
      <c r="AA76" s="13">
        <f t="shared" si="17"/>
        <v>0</v>
      </c>
      <c r="AB76" s="13">
        <f t="shared" si="18"/>
        <v>1</v>
      </c>
      <c r="AC76" s="13">
        <f t="shared" si="19"/>
        <v>5</v>
      </c>
      <c r="AD76" s="12">
        <f t="shared" si="20"/>
        <v>20</v>
      </c>
    </row>
    <row r="77" spans="2:30" s="7" customFormat="1" ht="28.5" customHeight="1" thickBot="1">
      <c r="B77" s="104" t="s">
        <v>74</v>
      </c>
      <c r="C77" s="137">
        <v>0</v>
      </c>
      <c r="D77" s="131">
        <f t="shared" si="4"/>
        <v>0</v>
      </c>
      <c r="E77" s="130">
        <v>0</v>
      </c>
      <c r="F77" s="138">
        <f t="shared" si="5"/>
        <v>0</v>
      </c>
      <c r="G77" s="134">
        <v>1</v>
      </c>
      <c r="H77" s="131">
        <f t="shared" si="6"/>
        <v>0.03571428571428571</v>
      </c>
      <c r="I77" s="130">
        <v>3</v>
      </c>
      <c r="J77" s="132">
        <f t="shared" si="7"/>
        <v>0.3</v>
      </c>
      <c r="K77" s="137">
        <v>6</v>
      </c>
      <c r="L77" s="131">
        <f t="shared" si="8"/>
        <v>0.21428571428571427</v>
      </c>
      <c r="M77" s="130">
        <v>1</v>
      </c>
      <c r="N77" s="138">
        <f t="shared" si="9"/>
        <v>0.1</v>
      </c>
      <c r="O77" s="130">
        <v>19</v>
      </c>
      <c r="P77" s="131">
        <f t="shared" si="10"/>
        <v>0.6785714285714286</v>
      </c>
      <c r="Q77" s="130">
        <v>5</v>
      </c>
      <c r="R77" s="132">
        <f t="shared" si="11"/>
        <v>0.5</v>
      </c>
      <c r="S77" s="140">
        <v>2</v>
      </c>
      <c r="T77" s="132">
        <f t="shared" si="12"/>
        <v>0.07142857142857142</v>
      </c>
      <c r="U77" s="143">
        <v>1</v>
      </c>
      <c r="V77" s="138">
        <f t="shared" si="13"/>
        <v>0.1</v>
      </c>
      <c r="W77" s="105">
        <f t="shared" si="21"/>
        <v>28</v>
      </c>
      <c r="X77" s="118">
        <f t="shared" si="14"/>
        <v>1</v>
      </c>
      <c r="Y77" s="79">
        <f t="shared" si="15"/>
        <v>10</v>
      </c>
      <c r="Z77" s="46">
        <f t="shared" si="16"/>
        <v>1</v>
      </c>
      <c r="AA77" s="13">
        <f t="shared" si="17"/>
        <v>0</v>
      </c>
      <c r="AB77" s="13">
        <f t="shared" si="18"/>
        <v>1</v>
      </c>
      <c r="AC77" s="13">
        <f t="shared" si="19"/>
        <v>6</v>
      </c>
      <c r="AD77" s="12">
        <f t="shared" si="20"/>
        <v>19</v>
      </c>
    </row>
    <row r="78" spans="2:20" s="17" customFormat="1" ht="18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69" t="s">
        <v>70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1"/>
    </row>
    <row r="80" spans="2:26" s="7" customFormat="1" ht="21" customHeight="1" thickBot="1">
      <c r="B80" s="164" t="s">
        <v>71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6"/>
    </row>
    <row r="81" spans="2:26" s="7" customFormat="1" ht="21" customHeight="1" thickBot="1">
      <c r="B81" s="167"/>
      <c r="C81" s="158" t="s">
        <v>14</v>
      </c>
      <c r="D81" s="157"/>
      <c r="E81" s="157"/>
      <c r="F81" s="159"/>
      <c r="G81" s="157" t="s">
        <v>15</v>
      </c>
      <c r="H81" s="157"/>
      <c r="I81" s="157"/>
      <c r="J81" s="157"/>
      <c r="K81" s="158" t="s">
        <v>16</v>
      </c>
      <c r="L81" s="157"/>
      <c r="M81" s="157"/>
      <c r="N81" s="159"/>
      <c r="O81" s="157" t="s">
        <v>17</v>
      </c>
      <c r="P81" s="157"/>
      <c r="Q81" s="157"/>
      <c r="R81" s="157"/>
      <c r="S81" s="158" t="s">
        <v>58</v>
      </c>
      <c r="T81" s="157"/>
      <c r="U81" s="157"/>
      <c r="V81" s="159"/>
      <c r="W81" s="160" t="s">
        <v>4</v>
      </c>
      <c r="X81" s="160"/>
      <c r="Y81" s="160"/>
      <c r="Z81" s="161"/>
    </row>
    <row r="82" spans="2:26" s="7" customFormat="1" ht="21" customHeight="1" thickBot="1">
      <c r="B82" s="168"/>
      <c r="C82" s="173" t="s">
        <v>112</v>
      </c>
      <c r="D82" s="174"/>
      <c r="E82" s="173" t="s">
        <v>118</v>
      </c>
      <c r="F82" s="174"/>
      <c r="G82" s="173" t="s">
        <v>112</v>
      </c>
      <c r="H82" s="174"/>
      <c r="I82" s="173" t="s">
        <v>118</v>
      </c>
      <c r="J82" s="174"/>
      <c r="K82" s="173" t="s">
        <v>112</v>
      </c>
      <c r="L82" s="174"/>
      <c r="M82" s="173" t="s">
        <v>118</v>
      </c>
      <c r="N82" s="174"/>
      <c r="O82" s="173" t="s">
        <v>112</v>
      </c>
      <c r="P82" s="174"/>
      <c r="Q82" s="173" t="s">
        <v>118</v>
      </c>
      <c r="R82" s="174"/>
      <c r="S82" s="173" t="s">
        <v>112</v>
      </c>
      <c r="T82" s="174"/>
      <c r="U82" s="173" t="s">
        <v>118</v>
      </c>
      <c r="V82" s="174"/>
      <c r="W82" s="173" t="s">
        <v>112</v>
      </c>
      <c r="X82" s="174"/>
      <c r="Y82" s="173" t="s">
        <v>118</v>
      </c>
      <c r="Z82" s="174"/>
    </row>
    <row r="83" spans="2:30" s="7" customFormat="1" ht="28.5" customHeight="1">
      <c r="B83" s="22" t="s">
        <v>72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G83/W83</f>
        <v>0</v>
      </c>
      <c r="I83" s="56">
        <v>0</v>
      </c>
      <c r="J83" s="15">
        <f>I83/Y83</f>
        <v>0</v>
      </c>
      <c r="K83" s="112">
        <v>3</v>
      </c>
      <c r="L83" s="57">
        <f>K83/W83</f>
        <v>0.10714285714285714</v>
      </c>
      <c r="M83" s="56">
        <v>1</v>
      </c>
      <c r="N83" s="109">
        <f>M83/Y83</f>
        <v>0.1</v>
      </c>
      <c r="O83" s="16">
        <v>25</v>
      </c>
      <c r="P83" s="57">
        <f>O83/W83</f>
        <v>0.8928571428571429</v>
      </c>
      <c r="Q83" s="56">
        <v>8</v>
      </c>
      <c r="R83" s="15">
        <f>Q83/Y83</f>
        <v>0.8</v>
      </c>
      <c r="S83" s="108">
        <v>0</v>
      </c>
      <c r="T83" s="15">
        <f>S83/W83</f>
        <v>0</v>
      </c>
      <c r="U83" s="71">
        <v>1</v>
      </c>
      <c r="V83" s="109">
        <f>U83/Y83</f>
        <v>0.1</v>
      </c>
      <c r="W83" s="75">
        <f>O83+K83+G83+C83+S83</f>
        <v>28</v>
      </c>
      <c r="X83" s="76">
        <f>D83+H83+L83+P83+T83</f>
        <v>1</v>
      </c>
      <c r="Y83" s="70">
        <f>Q83+M83+I83+E83+U83</f>
        <v>10</v>
      </c>
      <c r="Z83" s="45">
        <f>F83+J83+N83+R83+V83</f>
        <v>1</v>
      </c>
      <c r="AA83" s="13">
        <f>C83</f>
        <v>0</v>
      </c>
      <c r="AB83" s="13">
        <f>G83</f>
        <v>0</v>
      </c>
      <c r="AC83" s="13">
        <f>K83</f>
        <v>3</v>
      </c>
      <c r="AD83" s="12">
        <f>O83</f>
        <v>25</v>
      </c>
    </row>
    <row r="84" spans="2:30" s="7" customFormat="1" ht="28.5" customHeight="1">
      <c r="B84" s="22" t="s">
        <v>21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1</v>
      </c>
      <c r="H84" s="57">
        <f>G84/W84</f>
        <v>0.03571428571428571</v>
      </c>
      <c r="I84" s="56">
        <v>0</v>
      </c>
      <c r="J84" s="15">
        <f>I84/Y84</f>
        <v>0</v>
      </c>
      <c r="K84" s="112">
        <v>3</v>
      </c>
      <c r="L84" s="57">
        <f>K84/W84</f>
        <v>0.10714285714285714</v>
      </c>
      <c r="M84" s="56">
        <v>1</v>
      </c>
      <c r="N84" s="109">
        <f>M84/Y84</f>
        <v>0.1</v>
      </c>
      <c r="O84" s="16">
        <v>23</v>
      </c>
      <c r="P84" s="57">
        <f>O84/W84</f>
        <v>0.8214285714285714</v>
      </c>
      <c r="Q84" s="56">
        <v>8</v>
      </c>
      <c r="R84" s="15">
        <f>Q84/Y84</f>
        <v>0.8</v>
      </c>
      <c r="S84" s="112">
        <v>1</v>
      </c>
      <c r="T84" s="15">
        <f>S84/W84</f>
        <v>0.03571428571428571</v>
      </c>
      <c r="U84" s="56">
        <v>1</v>
      </c>
      <c r="V84" s="109">
        <f>U84/Y84</f>
        <v>0.1</v>
      </c>
      <c r="W84" s="75">
        <f>O84+K84+G84+C84+S84</f>
        <v>28</v>
      </c>
      <c r="X84" s="76">
        <f>D84+H84+L84+P84+T84</f>
        <v>0.9999999999999999</v>
      </c>
      <c r="Y84" s="70">
        <f>Q84+M84+I84+E84+U84</f>
        <v>10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13">
        <v>0</v>
      </c>
      <c r="D85" s="89">
        <f>C85/W85</f>
        <v>0</v>
      </c>
      <c r="E85" s="103">
        <v>0</v>
      </c>
      <c r="F85" s="111">
        <f>E85/Y85</f>
        <v>0</v>
      </c>
      <c r="G85" s="106">
        <v>0</v>
      </c>
      <c r="H85" s="89">
        <f>G85/W85</f>
        <v>0</v>
      </c>
      <c r="I85" s="103">
        <v>0</v>
      </c>
      <c r="J85" s="90">
        <f>I85/Y85</f>
        <v>0</v>
      </c>
      <c r="K85" s="113">
        <v>7</v>
      </c>
      <c r="L85" s="89">
        <f>K85/W85</f>
        <v>0.25</v>
      </c>
      <c r="M85" s="103">
        <v>1</v>
      </c>
      <c r="N85" s="111">
        <f>M85/Y85</f>
        <v>0.1</v>
      </c>
      <c r="O85" s="106">
        <v>20</v>
      </c>
      <c r="P85" s="89">
        <f>O85/W85</f>
        <v>0.7142857142857143</v>
      </c>
      <c r="Q85" s="103">
        <v>8</v>
      </c>
      <c r="R85" s="90">
        <f>Q85/Y85</f>
        <v>0.8</v>
      </c>
      <c r="S85" s="113">
        <v>1</v>
      </c>
      <c r="T85" s="90">
        <f>S85/W85</f>
        <v>0.03571428571428571</v>
      </c>
      <c r="U85" s="103">
        <v>1</v>
      </c>
      <c r="V85" s="111">
        <f>U85/Y85</f>
        <v>0.1</v>
      </c>
      <c r="W85" s="105">
        <f>O85+K85+G85+C85+S85</f>
        <v>28</v>
      </c>
      <c r="X85" s="118">
        <f>D85+H85+L85+P85+T85</f>
        <v>1</v>
      </c>
      <c r="Y85" s="79">
        <f>Q85+M85+I85+E85+U85</f>
        <v>10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8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69" t="s">
        <v>23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1"/>
    </row>
    <row r="88" spans="2:26" s="7" customFormat="1" ht="21" customHeight="1" thickBot="1">
      <c r="B88" s="164" t="s">
        <v>30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6"/>
    </row>
    <row r="89" spans="2:26" s="7" customFormat="1" ht="21" customHeight="1" thickBot="1">
      <c r="B89" s="167"/>
      <c r="C89" s="158" t="s">
        <v>14</v>
      </c>
      <c r="D89" s="157"/>
      <c r="E89" s="157"/>
      <c r="F89" s="159"/>
      <c r="G89" s="157" t="s">
        <v>15</v>
      </c>
      <c r="H89" s="157"/>
      <c r="I89" s="157"/>
      <c r="J89" s="157"/>
      <c r="K89" s="158" t="s">
        <v>16</v>
      </c>
      <c r="L89" s="157"/>
      <c r="M89" s="157"/>
      <c r="N89" s="159"/>
      <c r="O89" s="157" t="s">
        <v>17</v>
      </c>
      <c r="P89" s="157"/>
      <c r="Q89" s="157"/>
      <c r="R89" s="157"/>
      <c r="S89" s="158" t="s">
        <v>58</v>
      </c>
      <c r="T89" s="157"/>
      <c r="U89" s="157"/>
      <c r="V89" s="159"/>
      <c r="W89" s="160" t="s">
        <v>4</v>
      </c>
      <c r="X89" s="160"/>
      <c r="Y89" s="160"/>
      <c r="Z89" s="161"/>
    </row>
    <row r="90" spans="2:26" s="7" customFormat="1" ht="21" customHeight="1" thickBot="1">
      <c r="B90" s="168"/>
      <c r="C90" s="173" t="s">
        <v>112</v>
      </c>
      <c r="D90" s="174"/>
      <c r="E90" s="173" t="s">
        <v>118</v>
      </c>
      <c r="F90" s="174"/>
      <c r="G90" s="173" t="s">
        <v>112</v>
      </c>
      <c r="H90" s="174"/>
      <c r="I90" s="173" t="s">
        <v>118</v>
      </c>
      <c r="J90" s="174"/>
      <c r="K90" s="173" t="s">
        <v>112</v>
      </c>
      <c r="L90" s="174"/>
      <c r="M90" s="173" t="s">
        <v>118</v>
      </c>
      <c r="N90" s="174"/>
      <c r="O90" s="173" t="s">
        <v>112</v>
      </c>
      <c r="P90" s="174"/>
      <c r="Q90" s="173" t="s">
        <v>118</v>
      </c>
      <c r="R90" s="174"/>
      <c r="S90" s="173" t="s">
        <v>112</v>
      </c>
      <c r="T90" s="174"/>
      <c r="U90" s="173" t="s">
        <v>118</v>
      </c>
      <c r="V90" s="174"/>
      <c r="W90" s="173" t="s">
        <v>112</v>
      </c>
      <c r="X90" s="174"/>
      <c r="Y90" s="173" t="s">
        <v>118</v>
      </c>
      <c r="Z90" s="174"/>
    </row>
    <row r="91" spans="2:26" s="7" customFormat="1" ht="28.5" customHeight="1" thickBot="1">
      <c r="B91" s="145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1</v>
      </c>
      <c r="H91" s="62">
        <f>G91/W91</f>
        <v>0.03571428571428571</v>
      </c>
      <c r="I91" s="61">
        <v>0</v>
      </c>
      <c r="J91" s="42">
        <f>I91/Y91</f>
        <v>0</v>
      </c>
      <c r="K91" s="114">
        <v>2</v>
      </c>
      <c r="L91" s="62">
        <f>K91/W91</f>
        <v>0.07142857142857142</v>
      </c>
      <c r="M91" s="61">
        <v>0</v>
      </c>
      <c r="N91" s="115">
        <f>M91/Y91</f>
        <v>0</v>
      </c>
      <c r="O91" s="107">
        <v>25</v>
      </c>
      <c r="P91" s="62">
        <f>O91/W91</f>
        <v>0.8928571428571429</v>
      </c>
      <c r="Q91" s="61">
        <v>9</v>
      </c>
      <c r="R91" s="42">
        <f>Q91/Y91</f>
        <v>0.9</v>
      </c>
      <c r="S91" s="116">
        <v>0</v>
      </c>
      <c r="T91" s="42">
        <f>S91/W91</f>
        <v>0</v>
      </c>
      <c r="U91" s="146">
        <v>1</v>
      </c>
      <c r="V91" s="115">
        <f>U91/Y91</f>
        <v>0.1</v>
      </c>
      <c r="W91" s="117">
        <f>C91+G91+K91+O91+S91</f>
        <v>28</v>
      </c>
      <c r="X91" s="119">
        <f>D91+H91+L91+P91+T91</f>
        <v>1</v>
      </c>
      <c r="Y91" s="72">
        <f>E91+I91+M91+Q91+U91</f>
        <v>10</v>
      </c>
      <c r="Z91" s="44">
        <f>F91+J91+N91+R91+V91</f>
        <v>1</v>
      </c>
    </row>
    <row r="92" spans="2:14" s="7" customFormat="1" ht="15" customHeight="1">
      <c r="B92" s="8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7"/>
      <c r="L482" s="31"/>
      <c r="M482" s="40"/>
      <c r="N482" s="41"/>
    </row>
  </sheetData>
  <sheetProtection/>
  <mergeCells count="87">
    <mergeCell ref="B67:Z67"/>
    <mergeCell ref="B68:Z68"/>
    <mergeCell ref="B2:F2"/>
    <mergeCell ref="B3:F3"/>
    <mergeCell ref="B5:F5"/>
    <mergeCell ref="B49:F49"/>
    <mergeCell ref="B50:F50"/>
    <mergeCell ref="B57:F57"/>
    <mergeCell ref="B58:F58"/>
    <mergeCell ref="B10:F10"/>
    <mergeCell ref="B87:Z87"/>
    <mergeCell ref="B88:Z88"/>
    <mergeCell ref="B79:Z79"/>
    <mergeCell ref="B80:Z80"/>
    <mergeCell ref="S82:T82"/>
    <mergeCell ref="U82:V82"/>
    <mergeCell ref="W82:X82"/>
    <mergeCell ref="Y82:Z82"/>
    <mergeCell ref="K82:L82"/>
    <mergeCell ref="M82:N82"/>
    <mergeCell ref="B11:F11"/>
    <mergeCell ref="B38:F38"/>
    <mergeCell ref="B39:F39"/>
    <mergeCell ref="C51:D51"/>
    <mergeCell ref="E51:F51"/>
    <mergeCell ref="C59:D59"/>
    <mergeCell ref="E59:F59"/>
    <mergeCell ref="C12:D12"/>
    <mergeCell ref="E12:F12"/>
    <mergeCell ref="C40:D40"/>
    <mergeCell ref="E40:F40"/>
    <mergeCell ref="S70:T70"/>
    <mergeCell ref="U70:V70"/>
    <mergeCell ref="W70:X70"/>
    <mergeCell ref="Y70:Z70"/>
    <mergeCell ref="K70:L70"/>
    <mergeCell ref="M70:N70"/>
    <mergeCell ref="O70:P70"/>
    <mergeCell ref="Q70:R70"/>
    <mergeCell ref="S69:V69"/>
    <mergeCell ref="C70:D70"/>
    <mergeCell ref="E70:F70"/>
    <mergeCell ref="G70:H70"/>
    <mergeCell ref="I70:J70"/>
    <mergeCell ref="K69:N69"/>
    <mergeCell ref="O69:R69"/>
    <mergeCell ref="C69:F69"/>
    <mergeCell ref="G69:J69"/>
    <mergeCell ref="W69:Z69"/>
    <mergeCell ref="O81:R81"/>
    <mergeCell ref="S81:V81"/>
    <mergeCell ref="W81:Z81"/>
    <mergeCell ref="O82:P82"/>
    <mergeCell ref="Q82:R82"/>
    <mergeCell ref="B81:B82"/>
    <mergeCell ref="C81:F81"/>
    <mergeCell ref="G81:J81"/>
    <mergeCell ref="K81:N81"/>
    <mergeCell ref="C82:D82"/>
    <mergeCell ref="E82:F82"/>
    <mergeCell ref="G82:H82"/>
    <mergeCell ref="I82:J82"/>
    <mergeCell ref="S90:T90"/>
    <mergeCell ref="U90:V90"/>
    <mergeCell ref="W90:X90"/>
    <mergeCell ref="Y90:Z90"/>
    <mergeCell ref="K90:L90"/>
    <mergeCell ref="M90:N90"/>
    <mergeCell ref="O90:P90"/>
    <mergeCell ref="Q90:R90"/>
    <mergeCell ref="K89:N89"/>
    <mergeCell ref="O89:R89"/>
    <mergeCell ref="S89:V89"/>
    <mergeCell ref="W89:Z89"/>
    <mergeCell ref="B7:B8"/>
    <mergeCell ref="E7:F7"/>
    <mergeCell ref="C8:D8"/>
    <mergeCell ref="E8:F8"/>
    <mergeCell ref="C7:D7"/>
    <mergeCell ref="B69:B70"/>
    <mergeCell ref="B89:B90"/>
    <mergeCell ref="C89:F89"/>
    <mergeCell ref="G89:J89"/>
    <mergeCell ref="C90:D90"/>
    <mergeCell ref="E90:F90"/>
    <mergeCell ref="G90:H90"/>
    <mergeCell ref="I90:J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8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5" t="s">
        <v>32</v>
      </c>
      <c r="C2" s="196"/>
      <c r="D2" s="196"/>
      <c r="E2" s="196"/>
      <c r="F2" s="19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45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6</v>
      </c>
      <c r="D8" s="187"/>
      <c r="E8" s="186">
        <v>27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19" t="s">
        <v>1</v>
      </c>
      <c r="C13" s="17">
        <v>4</v>
      </c>
      <c r="D13" s="20">
        <f>C13/C17</f>
        <v>0.6666666666666666</v>
      </c>
      <c r="E13" s="17">
        <v>7</v>
      </c>
      <c r="F13" s="20">
        <f>E13/E17</f>
        <v>0.25925925925925924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19" t="s">
        <v>2</v>
      </c>
      <c r="C14" s="17">
        <v>2</v>
      </c>
      <c r="D14" s="20">
        <f>C14/C17</f>
        <v>0.3333333333333333</v>
      </c>
      <c r="E14" s="17">
        <v>20</v>
      </c>
      <c r="F14" s="20">
        <f>E14/E17</f>
        <v>0.7407407407407407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19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8" t="s">
        <v>58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47" t="s">
        <v>4</v>
      </c>
      <c r="C17" s="48">
        <f>SUM(C13:C16)</f>
        <v>6</v>
      </c>
      <c r="D17" s="49">
        <f>SUM(D13:D16)</f>
        <v>1</v>
      </c>
      <c r="E17" s="48">
        <f>SUM(E13:E16)</f>
        <v>27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3" t="s">
        <v>5</v>
      </c>
      <c r="C18" s="24">
        <v>6</v>
      </c>
      <c r="D18" s="25">
        <f>C18/C22</f>
        <v>1</v>
      </c>
      <c r="E18" s="24">
        <v>22</v>
      </c>
      <c r="F18" s="25">
        <f>E18/E22</f>
        <v>0.8148148148148148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19" t="s">
        <v>6</v>
      </c>
      <c r="C19" s="17">
        <v>0</v>
      </c>
      <c r="D19" s="20">
        <f>C19/C22</f>
        <v>0</v>
      </c>
      <c r="E19" s="17">
        <v>1</v>
      </c>
      <c r="F19" s="20">
        <f>E19/E22</f>
        <v>0.037037037037037035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19" t="s">
        <v>7</v>
      </c>
      <c r="C20" s="17">
        <v>0</v>
      </c>
      <c r="D20" s="20">
        <f>C20/C22</f>
        <v>0</v>
      </c>
      <c r="E20" s="17">
        <v>3</v>
      </c>
      <c r="F20" s="20">
        <f>E20/E22</f>
        <v>0.1111111111111111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8" t="s">
        <v>58</v>
      </c>
      <c r="C21" s="10">
        <v>0</v>
      </c>
      <c r="D21" s="21">
        <f>C21/C22</f>
        <v>0</v>
      </c>
      <c r="E21" s="10">
        <v>1</v>
      </c>
      <c r="F21" s="21">
        <f>E21/E22</f>
        <v>0.037037037037037035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47" t="s">
        <v>4</v>
      </c>
      <c r="C22" s="48">
        <f>SUM(C18:C21)</f>
        <v>6</v>
      </c>
      <c r="D22" s="49">
        <f>SUM(D18:D21)</f>
        <v>1</v>
      </c>
      <c r="E22" s="48">
        <f>SUM(E18:E21)</f>
        <v>27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101">
        <v>0</v>
      </c>
      <c r="D23" s="25">
        <f aca="true" t="shared" si="0" ref="D23:D31">C23/$C$32</f>
        <v>0</v>
      </c>
      <c r="E23" s="101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98">
        <v>1</v>
      </c>
      <c r="D24" s="20">
        <f t="shared" si="0"/>
        <v>0.16666666666666666</v>
      </c>
      <c r="E24" s="98">
        <v>7</v>
      </c>
      <c r="F24" s="20">
        <f aca="true" t="shared" si="1" ref="F24:F31">E24/$E$32</f>
        <v>0.25925925925925924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0</v>
      </c>
      <c r="D25" s="20">
        <f t="shared" si="0"/>
        <v>0</v>
      </c>
      <c r="E25" s="98">
        <v>2</v>
      </c>
      <c r="F25" s="20">
        <f t="shared" si="1"/>
        <v>0.07407407407407407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98">
        <v>3</v>
      </c>
      <c r="D26" s="20">
        <f t="shared" si="0"/>
        <v>0.5</v>
      </c>
      <c r="E26" s="98">
        <v>10</v>
      </c>
      <c r="F26" s="20">
        <f t="shared" si="1"/>
        <v>0.37037037037037035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98">
        <v>1</v>
      </c>
      <c r="D27" s="20">
        <f t="shared" si="0"/>
        <v>0.16666666666666666</v>
      </c>
      <c r="E27" s="98">
        <v>0</v>
      </c>
      <c r="F27" s="20">
        <f t="shared" si="1"/>
        <v>0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98">
        <v>0</v>
      </c>
      <c r="D28" s="20">
        <f t="shared" si="0"/>
        <v>0</v>
      </c>
      <c r="E28" s="98">
        <v>2</v>
      </c>
      <c r="F28" s="20">
        <f t="shared" si="1"/>
        <v>0.07407407407407407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1</v>
      </c>
      <c r="D29" s="20">
        <f t="shared" si="0"/>
        <v>0.16666666666666666</v>
      </c>
      <c r="E29" s="98">
        <v>3</v>
      </c>
      <c r="F29" s="20">
        <f t="shared" si="1"/>
        <v>0.1111111111111111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98">
        <v>0</v>
      </c>
      <c r="D30" s="20">
        <f t="shared" si="0"/>
        <v>0</v>
      </c>
      <c r="E30" s="98">
        <v>2</v>
      </c>
      <c r="F30" s="20">
        <f t="shared" si="1"/>
        <v>0.07407407407407407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0</v>
      </c>
      <c r="D31" s="21">
        <f t="shared" si="0"/>
        <v>0</v>
      </c>
      <c r="E31" s="99">
        <v>1</v>
      </c>
      <c r="F31" s="21">
        <f t="shared" si="1"/>
        <v>0.037037037037037035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47" t="s">
        <v>4</v>
      </c>
      <c r="C32" s="100">
        <f>SUM(C23:C31)</f>
        <v>6</v>
      </c>
      <c r="D32" s="49">
        <f>SUM(D23:D31)</f>
        <v>0.9999999999999999</v>
      </c>
      <c r="E32" s="100">
        <f>SUM(E23:E31)</f>
        <v>27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3" t="s">
        <v>37</v>
      </c>
      <c r="C33" s="24">
        <v>5</v>
      </c>
      <c r="D33" s="25">
        <f>C33/C36</f>
        <v>0.8333333333333334</v>
      </c>
      <c r="E33" s="24">
        <v>26</v>
      </c>
      <c r="F33" s="25">
        <f>E33/E36</f>
        <v>0.9629629629629629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19" t="s">
        <v>38</v>
      </c>
      <c r="C34" s="17">
        <v>0</v>
      </c>
      <c r="D34" s="20">
        <f>C34/C36</f>
        <v>0</v>
      </c>
      <c r="E34" s="17">
        <v>0</v>
      </c>
      <c r="F34" s="20">
        <f>E34/E36</f>
        <v>0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8" t="s">
        <v>58</v>
      </c>
      <c r="C35" s="10">
        <v>1</v>
      </c>
      <c r="D35" s="21">
        <f>C35/C36</f>
        <v>0.16666666666666666</v>
      </c>
      <c r="E35" s="10">
        <v>1</v>
      </c>
      <c r="F35" s="21">
        <f>E35/E36</f>
        <v>0.037037037037037035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47" t="s">
        <v>4</v>
      </c>
      <c r="C36" s="100">
        <f>SUM(C33:C35)</f>
        <v>6</v>
      </c>
      <c r="D36" s="49">
        <f>SUM(D33:D35)</f>
        <v>1</v>
      </c>
      <c r="E36" s="48">
        <f>SUM(E33:E35)</f>
        <v>27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44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1" customHeight="1">
      <c r="B41" s="19" t="s">
        <v>46</v>
      </c>
      <c r="C41" s="98">
        <v>2</v>
      </c>
      <c r="D41" s="20">
        <f aca="true" t="shared" si="2" ref="D41:D47">C41/$C$48</f>
        <v>0.3333333333333333</v>
      </c>
      <c r="E41" s="98">
        <v>4</v>
      </c>
      <c r="F41" s="20">
        <f>E41/$E$48</f>
        <v>0.14814814814814814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19" t="s">
        <v>47</v>
      </c>
      <c r="C42" s="98">
        <v>1</v>
      </c>
      <c r="D42" s="20">
        <f t="shared" si="2"/>
        <v>0.16666666666666666</v>
      </c>
      <c r="E42" s="98">
        <v>10</v>
      </c>
      <c r="F42" s="20">
        <f aca="true" t="shared" si="3" ref="F42:F47">E42/$E$48</f>
        <v>0.37037037037037035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19" t="s">
        <v>48</v>
      </c>
      <c r="C43" s="98">
        <v>0</v>
      </c>
      <c r="D43" s="20">
        <f t="shared" si="2"/>
        <v>0</v>
      </c>
      <c r="E43" s="98">
        <v>1</v>
      </c>
      <c r="F43" s="20">
        <f t="shared" si="3"/>
        <v>0.037037037037037035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19" t="s">
        <v>28</v>
      </c>
      <c r="C44" s="98">
        <v>3</v>
      </c>
      <c r="D44" s="20">
        <f t="shared" si="2"/>
        <v>0.5</v>
      </c>
      <c r="E44" s="98">
        <v>9</v>
      </c>
      <c r="F44" s="20">
        <f t="shared" si="3"/>
        <v>0.3333333333333333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19" t="s">
        <v>49</v>
      </c>
      <c r="C45" s="98">
        <v>0</v>
      </c>
      <c r="D45" s="20">
        <f t="shared" si="2"/>
        <v>0</v>
      </c>
      <c r="E45" s="98">
        <v>1</v>
      </c>
      <c r="F45" s="20">
        <f t="shared" si="3"/>
        <v>0.037037037037037035</v>
      </c>
      <c r="H45" s="9"/>
      <c r="J45" s="31"/>
      <c r="K45" s="67"/>
      <c r="L45" s="31"/>
      <c r="M45" s="40"/>
      <c r="N45" s="41"/>
    </row>
    <row r="46" spans="2:14" s="7" customFormat="1" ht="21" customHeight="1">
      <c r="B46" s="19" t="s">
        <v>95</v>
      </c>
      <c r="C46" s="98">
        <v>0</v>
      </c>
      <c r="D46" s="20">
        <f t="shared" si="2"/>
        <v>0</v>
      </c>
      <c r="E46" s="98">
        <v>1</v>
      </c>
      <c r="F46" s="20">
        <f t="shared" si="3"/>
        <v>0.037037037037037035</v>
      </c>
      <c r="H46" s="9"/>
      <c r="J46" s="31"/>
      <c r="K46" s="67"/>
      <c r="L46" s="31"/>
      <c r="M46" s="40"/>
      <c r="N46" s="41"/>
    </row>
    <row r="47" spans="2:14" s="7" customFormat="1" ht="21" customHeight="1" thickBot="1">
      <c r="B47" s="58" t="s">
        <v>50</v>
      </c>
      <c r="C47" s="99">
        <v>0</v>
      </c>
      <c r="D47" s="21">
        <f t="shared" si="2"/>
        <v>0</v>
      </c>
      <c r="E47" s="99">
        <v>1</v>
      </c>
      <c r="F47" s="21">
        <f t="shared" si="3"/>
        <v>0.037037037037037035</v>
      </c>
      <c r="H47" s="9"/>
      <c r="J47" s="31"/>
      <c r="K47" s="67"/>
      <c r="L47" s="31"/>
      <c r="M47" s="40"/>
      <c r="N47" s="41"/>
    </row>
    <row r="48" spans="2:14" s="50" customFormat="1" ht="21" customHeight="1" thickBot="1" thickTop="1">
      <c r="B48" s="47" t="s">
        <v>4</v>
      </c>
      <c r="C48" s="100">
        <f>SUM(C41:C47)</f>
        <v>6</v>
      </c>
      <c r="D48" s="49">
        <f>SUM(D41:D47)</f>
        <v>1</v>
      </c>
      <c r="E48" s="100">
        <f>SUM(E41:E47)</f>
        <v>27</v>
      </c>
      <c r="F48" s="49">
        <f>SUM(F41:F47)</f>
        <v>0.9999999999999998</v>
      </c>
      <c r="H48" s="51"/>
      <c r="J48" s="52"/>
      <c r="K48" s="68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7"/>
      <c r="L49" s="31"/>
      <c r="M49" s="40"/>
      <c r="N49" s="41"/>
    </row>
    <row r="50" spans="2:14" s="7" customFormat="1" ht="21" customHeight="1">
      <c r="B50" s="169" t="s">
        <v>10</v>
      </c>
      <c r="C50" s="170"/>
      <c r="D50" s="170"/>
      <c r="E50" s="170"/>
      <c r="F50" s="171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164" t="s">
        <v>29</v>
      </c>
      <c r="C51" s="162"/>
      <c r="D51" s="162"/>
      <c r="E51" s="162"/>
      <c r="F51" s="166"/>
      <c r="H51" s="9"/>
      <c r="J51" s="31"/>
      <c r="K51" s="67"/>
      <c r="L51" s="31"/>
      <c r="M51" s="40"/>
      <c r="N51" s="41"/>
    </row>
    <row r="52" spans="2:14" s="7" customFormat="1" ht="21" customHeight="1" thickBot="1">
      <c r="B52" s="97"/>
      <c r="C52" s="173" t="s">
        <v>112</v>
      </c>
      <c r="D52" s="174"/>
      <c r="E52" s="173" t="s">
        <v>118</v>
      </c>
      <c r="F52" s="174"/>
      <c r="H52" s="9"/>
      <c r="J52" s="31"/>
      <c r="K52" s="67"/>
      <c r="L52" s="31"/>
      <c r="M52" s="40"/>
      <c r="N52" s="41"/>
    </row>
    <row r="53" spans="2:14" s="7" customFormat="1" ht="21" customHeight="1">
      <c r="B53" s="19" t="s">
        <v>11</v>
      </c>
      <c r="C53" s="98">
        <v>4</v>
      </c>
      <c r="D53" s="20">
        <f>C53/C56</f>
        <v>0.6666666666666666</v>
      </c>
      <c r="E53" s="17">
        <v>17</v>
      </c>
      <c r="F53" s="20">
        <f>E53/E56</f>
        <v>0.6296296296296297</v>
      </c>
      <c r="H53" s="9"/>
      <c r="J53" s="31"/>
      <c r="K53" s="67"/>
      <c r="L53" s="31"/>
      <c r="M53" s="40"/>
      <c r="N53" s="41"/>
    </row>
    <row r="54" spans="2:14" s="7" customFormat="1" ht="21" customHeight="1">
      <c r="B54" s="19" t="s">
        <v>12</v>
      </c>
      <c r="C54" s="98">
        <v>2</v>
      </c>
      <c r="D54" s="20">
        <f>C54/C56</f>
        <v>0.3333333333333333</v>
      </c>
      <c r="E54" s="17">
        <v>10</v>
      </c>
      <c r="F54" s="20">
        <f>E54/E56</f>
        <v>0.37037037037037035</v>
      </c>
      <c r="H54" s="9"/>
      <c r="J54" s="31"/>
      <c r="K54" s="67"/>
      <c r="L54" s="31"/>
      <c r="M54" s="40"/>
      <c r="N54" s="41"/>
    </row>
    <row r="55" spans="2:14" s="7" customFormat="1" ht="21" customHeight="1" thickBot="1">
      <c r="B55" s="58" t="s">
        <v>58</v>
      </c>
      <c r="C55" s="99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7"/>
      <c r="L55" s="31"/>
      <c r="M55" s="40"/>
      <c r="N55" s="41"/>
    </row>
    <row r="56" spans="2:14" s="50" customFormat="1" ht="21" customHeight="1" thickBot="1" thickTop="1">
      <c r="B56" s="47" t="s">
        <v>4</v>
      </c>
      <c r="C56" s="100">
        <f>SUM(C53:C55)</f>
        <v>6</v>
      </c>
      <c r="D56" s="49">
        <f>SUM(D53:D55)</f>
        <v>1</v>
      </c>
      <c r="E56" s="48">
        <f>SUM(E53:E55)</f>
        <v>27</v>
      </c>
      <c r="F56" s="49">
        <f>SUM(F53:F55)</f>
        <v>1</v>
      </c>
      <c r="H56" s="51"/>
      <c r="J56" s="52"/>
      <c r="K56" s="68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7"/>
      <c r="L57" s="31"/>
      <c r="M57" s="40"/>
      <c r="N57" s="41"/>
    </row>
    <row r="58" spans="2:14" s="7" customFormat="1" ht="21" customHeight="1">
      <c r="B58" s="169" t="s">
        <v>62</v>
      </c>
      <c r="C58" s="170"/>
      <c r="D58" s="170"/>
      <c r="E58" s="170"/>
      <c r="F58" s="171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164" t="s">
        <v>63</v>
      </c>
      <c r="C59" s="162"/>
      <c r="D59" s="162"/>
      <c r="E59" s="162"/>
      <c r="F59" s="166"/>
      <c r="H59" s="9"/>
      <c r="J59" s="31"/>
      <c r="K59" s="67"/>
      <c r="L59" s="31"/>
      <c r="M59" s="40"/>
      <c r="N59" s="41"/>
    </row>
    <row r="60" spans="2:14" s="7" customFormat="1" ht="21" customHeight="1" thickBot="1">
      <c r="B60" s="92"/>
      <c r="C60" s="173" t="s">
        <v>112</v>
      </c>
      <c r="D60" s="174"/>
      <c r="E60" s="173" t="s">
        <v>118</v>
      </c>
      <c r="F60" s="174"/>
      <c r="H60" s="9"/>
      <c r="J60" s="31"/>
      <c r="K60" s="67"/>
      <c r="L60" s="31"/>
      <c r="M60" s="40"/>
      <c r="N60" s="41"/>
    </row>
    <row r="61" spans="2:14" s="7" customFormat="1" ht="21" customHeight="1">
      <c r="B61" s="23" t="s">
        <v>14</v>
      </c>
      <c r="C61" s="101">
        <v>0</v>
      </c>
      <c r="D61" s="25">
        <f>C61/C66</f>
        <v>0</v>
      </c>
      <c r="E61" s="24">
        <v>3</v>
      </c>
      <c r="F61" s="25">
        <f>E61/E66</f>
        <v>0.1111111111111111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19" t="s">
        <v>15</v>
      </c>
      <c r="C62" s="98">
        <v>1</v>
      </c>
      <c r="D62" s="20">
        <f>C62/C66</f>
        <v>0.16666666666666666</v>
      </c>
      <c r="E62" s="17">
        <v>4</v>
      </c>
      <c r="F62" s="20">
        <f>E62/E66</f>
        <v>0.14814814814814814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19" t="s">
        <v>64</v>
      </c>
      <c r="C63" s="98">
        <v>1</v>
      </c>
      <c r="D63" s="20">
        <f>C63/C66</f>
        <v>0.16666666666666666</v>
      </c>
      <c r="E63" s="17">
        <v>4</v>
      </c>
      <c r="F63" s="20">
        <f>E63/E66</f>
        <v>0.14814814814814814</v>
      </c>
      <c r="H63" s="9"/>
      <c r="J63" s="31"/>
      <c r="K63" s="67"/>
      <c r="L63" s="31"/>
      <c r="M63" s="40"/>
      <c r="N63" s="41"/>
    </row>
    <row r="64" spans="2:14" s="7" customFormat="1" ht="21" customHeight="1">
      <c r="B64" s="19" t="s">
        <v>17</v>
      </c>
      <c r="C64" s="98">
        <v>2</v>
      </c>
      <c r="D64" s="20">
        <f>C64/C66</f>
        <v>0.3333333333333333</v>
      </c>
      <c r="E64" s="17">
        <v>6</v>
      </c>
      <c r="F64" s="20">
        <f>E64/E66</f>
        <v>0.2222222222222222</v>
      </c>
      <c r="H64" s="9"/>
      <c r="J64" s="31"/>
      <c r="K64" s="67"/>
      <c r="L64" s="31"/>
      <c r="M64" s="40"/>
      <c r="N64" s="41"/>
    </row>
    <row r="65" spans="2:14" s="7" customFormat="1" ht="21" customHeight="1" thickBot="1">
      <c r="B65" s="58" t="s">
        <v>58</v>
      </c>
      <c r="C65" s="99">
        <v>2</v>
      </c>
      <c r="D65" s="21">
        <f>C65/C66</f>
        <v>0.3333333333333333</v>
      </c>
      <c r="E65" s="10">
        <v>10</v>
      </c>
      <c r="F65" s="21">
        <f>E65/E66</f>
        <v>0.37037037037037035</v>
      </c>
      <c r="H65" s="9"/>
      <c r="J65" s="31"/>
      <c r="K65" s="67"/>
      <c r="L65" s="31"/>
      <c r="M65" s="40"/>
      <c r="N65" s="41"/>
    </row>
    <row r="66" spans="2:14" s="7" customFormat="1" ht="21" customHeight="1" thickBot="1" thickTop="1">
      <c r="B66" s="47" t="s">
        <v>4</v>
      </c>
      <c r="C66" s="100">
        <f>SUM(C61:C65)</f>
        <v>6</v>
      </c>
      <c r="D66" s="49">
        <f>SUM(D61:D65)</f>
        <v>1</v>
      </c>
      <c r="E66" s="48">
        <f>SUM(E61:E65)</f>
        <v>27</v>
      </c>
      <c r="F66" s="49">
        <f>SUM(F61:F65)</f>
        <v>0.9999999999999999</v>
      </c>
      <c r="H66" s="9"/>
      <c r="J66" s="31"/>
      <c r="K66" s="67"/>
      <c r="L66" s="31"/>
      <c r="M66" s="40"/>
      <c r="N66" s="41"/>
    </row>
    <row r="67" spans="2:14" s="7" customFormat="1" ht="15" customHeight="1" thickBot="1">
      <c r="B67" s="8"/>
      <c r="D67" s="9"/>
      <c r="F67" s="9"/>
      <c r="H67" s="9"/>
      <c r="J67" s="31"/>
      <c r="K67" s="67"/>
      <c r="L67" s="31"/>
      <c r="M67" s="73"/>
      <c r="N67" s="41"/>
    </row>
    <row r="68" spans="2:26" s="7" customFormat="1" ht="21" customHeight="1">
      <c r="B68" s="169" t="s">
        <v>65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</row>
    <row r="69" spans="2:26" s="7" customFormat="1" ht="21" customHeight="1" thickBot="1">
      <c r="B69" s="164" t="s">
        <v>66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6"/>
    </row>
    <row r="70" spans="2:26" s="7" customFormat="1" ht="21" customHeight="1" thickBot="1">
      <c r="B70" s="167"/>
      <c r="C70" s="158" t="s">
        <v>14</v>
      </c>
      <c r="D70" s="157"/>
      <c r="E70" s="157"/>
      <c r="F70" s="159"/>
      <c r="G70" s="157" t="s">
        <v>15</v>
      </c>
      <c r="H70" s="157"/>
      <c r="I70" s="157"/>
      <c r="J70" s="157"/>
      <c r="K70" s="158" t="s">
        <v>16</v>
      </c>
      <c r="L70" s="157"/>
      <c r="M70" s="157"/>
      <c r="N70" s="159"/>
      <c r="O70" s="157" t="s">
        <v>17</v>
      </c>
      <c r="P70" s="157"/>
      <c r="Q70" s="157"/>
      <c r="R70" s="157"/>
      <c r="S70" s="158" t="s">
        <v>58</v>
      </c>
      <c r="T70" s="157"/>
      <c r="U70" s="157"/>
      <c r="V70" s="159"/>
      <c r="W70" s="160" t="s">
        <v>4</v>
      </c>
      <c r="X70" s="160"/>
      <c r="Y70" s="160"/>
      <c r="Z70" s="161"/>
    </row>
    <row r="71" spans="2:26" s="7" customFormat="1" ht="21" customHeight="1" thickBot="1">
      <c r="B71" s="168"/>
      <c r="C71" s="173" t="s">
        <v>112</v>
      </c>
      <c r="D71" s="174"/>
      <c r="E71" s="173" t="s">
        <v>118</v>
      </c>
      <c r="F71" s="174"/>
      <c r="G71" s="173" t="s">
        <v>112</v>
      </c>
      <c r="H71" s="174"/>
      <c r="I71" s="173" t="s">
        <v>118</v>
      </c>
      <c r="J71" s="174"/>
      <c r="K71" s="173" t="s">
        <v>112</v>
      </c>
      <c r="L71" s="174"/>
      <c r="M71" s="173" t="s">
        <v>118</v>
      </c>
      <c r="N71" s="174"/>
      <c r="O71" s="173" t="s">
        <v>112</v>
      </c>
      <c r="P71" s="174"/>
      <c r="Q71" s="173" t="s">
        <v>118</v>
      </c>
      <c r="R71" s="174"/>
      <c r="S71" s="173" t="s">
        <v>112</v>
      </c>
      <c r="T71" s="174"/>
      <c r="U71" s="173" t="s">
        <v>118</v>
      </c>
      <c r="V71" s="174"/>
      <c r="W71" s="173" t="s">
        <v>112</v>
      </c>
      <c r="X71" s="174"/>
      <c r="Y71" s="173" t="s">
        <v>118</v>
      </c>
      <c r="Z71" s="174"/>
    </row>
    <row r="72" spans="2:30" s="7" customFormat="1" ht="28.5" customHeight="1">
      <c r="B72" s="22" t="s">
        <v>22</v>
      </c>
      <c r="C72" s="112">
        <v>0</v>
      </c>
      <c r="D72" s="57">
        <f aca="true" t="shared" si="4" ref="D72:D78">C72/W72</f>
        <v>0</v>
      </c>
      <c r="E72" s="56">
        <v>0</v>
      </c>
      <c r="F72" s="109">
        <f aca="true" t="shared" si="5" ref="F72:F78">E72/Y72</f>
        <v>0</v>
      </c>
      <c r="G72" s="16">
        <v>1</v>
      </c>
      <c r="H72" s="57">
        <f aca="true" t="shared" si="6" ref="H72:H78">G72/W72</f>
        <v>0.16666666666666666</v>
      </c>
      <c r="I72" s="56">
        <v>4</v>
      </c>
      <c r="J72" s="15">
        <f aca="true" t="shared" si="7" ref="J72:J78">I72/Y72</f>
        <v>0.14814814814814814</v>
      </c>
      <c r="K72" s="112">
        <v>2</v>
      </c>
      <c r="L72" s="57">
        <f aca="true" t="shared" si="8" ref="L72:L78">K72/W72</f>
        <v>0.3333333333333333</v>
      </c>
      <c r="M72" s="56">
        <v>9</v>
      </c>
      <c r="N72" s="109">
        <f aca="true" t="shared" si="9" ref="N72:N78">M72/Y72</f>
        <v>0.3333333333333333</v>
      </c>
      <c r="O72" s="16">
        <v>3</v>
      </c>
      <c r="P72" s="57">
        <f aca="true" t="shared" si="10" ref="P72:P78">O72/W72</f>
        <v>0.5</v>
      </c>
      <c r="Q72" s="56">
        <v>14</v>
      </c>
      <c r="R72" s="15">
        <f aca="true" t="shared" si="11" ref="R72:R78">Q72/Y72</f>
        <v>0.5185185185185185</v>
      </c>
      <c r="S72" s="108">
        <v>0</v>
      </c>
      <c r="T72" s="15">
        <f aca="true" t="shared" si="12" ref="T72:T78">S72/W72</f>
        <v>0</v>
      </c>
      <c r="U72" s="121">
        <v>0</v>
      </c>
      <c r="V72" s="109">
        <f aca="true" t="shared" si="13" ref="V72:V78">U72/Y72</f>
        <v>0</v>
      </c>
      <c r="W72" s="75">
        <f aca="true" t="shared" si="14" ref="W72:W78">O72+K72+G72+C72+S72</f>
        <v>6</v>
      </c>
      <c r="X72" s="76">
        <f aca="true" t="shared" si="15" ref="X72:X78">D72+H72+L72+P72+T72</f>
        <v>1</v>
      </c>
      <c r="Y72" s="120">
        <f aca="true" t="shared" si="16" ref="Y72:Y78">Q72+M72+I72+E72+U72</f>
        <v>27</v>
      </c>
      <c r="Z72" s="45">
        <f aca="true" t="shared" si="17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112">
        <v>0</v>
      </c>
      <c r="D73" s="57">
        <f t="shared" si="4"/>
        <v>0</v>
      </c>
      <c r="E73" s="56">
        <v>0</v>
      </c>
      <c r="F73" s="109">
        <f t="shared" si="5"/>
        <v>0</v>
      </c>
      <c r="G73" s="16">
        <v>0</v>
      </c>
      <c r="H73" s="57">
        <f t="shared" si="6"/>
        <v>0</v>
      </c>
      <c r="I73" s="56">
        <v>2</v>
      </c>
      <c r="J73" s="15">
        <f t="shared" si="7"/>
        <v>0.07407407407407407</v>
      </c>
      <c r="K73" s="112">
        <v>1</v>
      </c>
      <c r="L73" s="57">
        <f t="shared" si="8"/>
        <v>0.16666666666666666</v>
      </c>
      <c r="M73" s="56">
        <v>3</v>
      </c>
      <c r="N73" s="109">
        <f t="shared" si="9"/>
        <v>0.1111111111111111</v>
      </c>
      <c r="O73" s="16">
        <v>5</v>
      </c>
      <c r="P73" s="57">
        <f t="shared" si="10"/>
        <v>0.8333333333333334</v>
      </c>
      <c r="Q73" s="56">
        <v>22</v>
      </c>
      <c r="R73" s="15">
        <f t="shared" si="11"/>
        <v>0.8148148148148148</v>
      </c>
      <c r="S73" s="108">
        <v>0</v>
      </c>
      <c r="T73" s="15">
        <f t="shared" si="12"/>
        <v>0</v>
      </c>
      <c r="U73" s="71">
        <v>0</v>
      </c>
      <c r="V73" s="109">
        <f t="shared" si="13"/>
        <v>0</v>
      </c>
      <c r="W73" s="75">
        <f t="shared" si="14"/>
        <v>6</v>
      </c>
      <c r="X73" s="76">
        <f t="shared" si="15"/>
        <v>1</v>
      </c>
      <c r="Y73" s="70">
        <f t="shared" si="16"/>
        <v>27</v>
      </c>
      <c r="Z73" s="45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112">
        <v>0</v>
      </c>
      <c r="D74" s="57">
        <f t="shared" si="4"/>
        <v>0</v>
      </c>
      <c r="E74" s="56">
        <v>0</v>
      </c>
      <c r="F74" s="109">
        <f t="shared" si="5"/>
        <v>0</v>
      </c>
      <c r="G74" s="16">
        <v>0</v>
      </c>
      <c r="H74" s="57">
        <f t="shared" si="6"/>
        <v>0</v>
      </c>
      <c r="I74" s="56">
        <v>2</v>
      </c>
      <c r="J74" s="15">
        <f t="shared" si="7"/>
        <v>0.07407407407407407</v>
      </c>
      <c r="K74" s="112">
        <v>1</v>
      </c>
      <c r="L74" s="57">
        <f t="shared" si="8"/>
        <v>0.16666666666666666</v>
      </c>
      <c r="M74" s="56">
        <v>7</v>
      </c>
      <c r="N74" s="109">
        <f t="shared" si="9"/>
        <v>0.25925925925925924</v>
      </c>
      <c r="O74" s="16">
        <v>5</v>
      </c>
      <c r="P74" s="57">
        <f t="shared" si="10"/>
        <v>0.8333333333333334</v>
      </c>
      <c r="Q74" s="56">
        <v>18</v>
      </c>
      <c r="R74" s="15">
        <f t="shared" si="11"/>
        <v>0.6666666666666666</v>
      </c>
      <c r="S74" s="108">
        <v>0</v>
      </c>
      <c r="T74" s="15">
        <f t="shared" si="12"/>
        <v>0</v>
      </c>
      <c r="U74" s="71">
        <v>0</v>
      </c>
      <c r="V74" s="109">
        <f t="shared" si="13"/>
        <v>0</v>
      </c>
      <c r="W74" s="75">
        <f t="shared" si="14"/>
        <v>6</v>
      </c>
      <c r="X74" s="76">
        <f t="shared" si="15"/>
        <v>1</v>
      </c>
      <c r="Y74" s="70">
        <f t="shared" si="16"/>
        <v>27</v>
      </c>
      <c r="Z74" s="45">
        <f t="shared" si="17"/>
        <v>1</v>
      </c>
      <c r="AA74" s="14"/>
      <c r="AB74" s="14"/>
      <c r="AC74" s="14"/>
      <c r="AD74" s="12"/>
    </row>
    <row r="75" spans="2:30" s="7" customFormat="1" ht="28.5" customHeight="1">
      <c r="B75" s="22" t="s">
        <v>67</v>
      </c>
      <c r="C75" s="112">
        <v>0</v>
      </c>
      <c r="D75" s="57">
        <f t="shared" si="4"/>
        <v>0</v>
      </c>
      <c r="E75" s="56">
        <v>0</v>
      </c>
      <c r="F75" s="109">
        <f t="shared" si="5"/>
        <v>0</v>
      </c>
      <c r="G75" s="16">
        <v>0</v>
      </c>
      <c r="H75" s="57">
        <f t="shared" si="6"/>
        <v>0</v>
      </c>
      <c r="I75" s="56">
        <v>2</v>
      </c>
      <c r="J75" s="15">
        <f t="shared" si="7"/>
        <v>0.07407407407407407</v>
      </c>
      <c r="K75" s="112">
        <v>1</v>
      </c>
      <c r="L75" s="57">
        <f t="shared" si="8"/>
        <v>0.16666666666666666</v>
      </c>
      <c r="M75" s="56">
        <v>5</v>
      </c>
      <c r="N75" s="109">
        <f t="shared" si="9"/>
        <v>0.18518518518518517</v>
      </c>
      <c r="O75" s="16">
        <v>5</v>
      </c>
      <c r="P75" s="57">
        <f t="shared" si="10"/>
        <v>0.8333333333333334</v>
      </c>
      <c r="Q75" s="56">
        <v>18</v>
      </c>
      <c r="R75" s="15">
        <f t="shared" si="11"/>
        <v>0.6666666666666666</v>
      </c>
      <c r="S75" s="108">
        <v>0</v>
      </c>
      <c r="T75" s="15">
        <f t="shared" si="12"/>
        <v>0</v>
      </c>
      <c r="U75" s="71">
        <v>2</v>
      </c>
      <c r="V75" s="109">
        <f t="shared" si="13"/>
        <v>0.07407407407407407</v>
      </c>
      <c r="W75" s="75">
        <f t="shared" si="14"/>
        <v>6</v>
      </c>
      <c r="X75" s="76">
        <f t="shared" si="15"/>
        <v>1</v>
      </c>
      <c r="Y75" s="70">
        <f t="shared" si="16"/>
        <v>27</v>
      </c>
      <c r="Z75" s="45">
        <f t="shared" si="17"/>
        <v>0.9999999999999999</v>
      </c>
      <c r="AA75" s="14"/>
      <c r="AB75" s="14"/>
      <c r="AC75" s="14"/>
      <c r="AD75" s="12"/>
    </row>
    <row r="76" spans="2:30" s="7" customFormat="1" ht="28.5" customHeight="1">
      <c r="B76" s="22" t="s">
        <v>68</v>
      </c>
      <c r="C76" s="112">
        <v>0</v>
      </c>
      <c r="D76" s="57">
        <f t="shared" si="4"/>
        <v>0</v>
      </c>
      <c r="E76" s="56">
        <v>2</v>
      </c>
      <c r="F76" s="109">
        <f t="shared" si="5"/>
        <v>0.07407407407407407</v>
      </c>
      <c r="G76" s="16">
        <v>0</v>
      </c>
      <c r="H76" s="57">
        <f t="shared" si="6"/>
        <v>0</v>
      </c>
      <c r="I76" s="56">
        <v>3</v>
      </c>
      <c r="J76" s="15">
        <f t="shared" si="7"/>
        <v>0.1111111111111111</v>
      </c>
      <c r="K76" s="112">
        <v>1</v>
      </c>
      <c r="L76" s="57">
        <f t="shared" si="8"/>
        <v>0.16666666666666666</v>
      </c>
      <c r="M76" s="56">
        <v>5</v>
      </c>
      <c r="N76" s="109">
        <f t="shared" si="9"/>
        <v>0.18518518518518517</v>
      </c>
      <c r="O76" s="16">
        <v>5</v>
      </c>
      <c r="P76" s="57">
        <f t="shared" si="10"/>
        <v>0.8333333333333334</v>
      </c>
      <c r="Q76" s="56">
        <v>17</v>
      </c>
      <c r="R76" s="15">
        <f t="shared" si="11"/>
        <v>0.6296296296296297</v>
      </c>
      <c r="S76" s="108">
        <v>0</v>
      </c>
      <c r="T76" s="15">
        <f t="shared" si="12"/>
        <v>0</v>
      </c>
      <c r="U76" s="71">
        <v>0</v>
      </c>
      <c r="V76" s="109">
        <f t="shared" si="13"/>
        <v>0</v>
      </c>
      <c r="W76" s="75">
        <f t="shared" si="14"/>
        <v>6</v>
      </c>
      <c r="X76" s="76">
        <f t="shared" si="15"/>
        <v>1</v>
      </c>
      <c r="Y76" s="70">
        <f t="shared" si="16"/>
        <v>27</v>
      </c>
      <c r="Z76" s="45">
        <f t="shared" si="17"/>
        <v>1</v>
      </c>
      <c r="AA76" s="14"/>
      <c r="AB76" s="14"/>
      <c r="AC76" s="14"/>
      <c r="AD76" s="12"/>
    </row>
    <row r="77" spans="2:30" s="7" customFormat="1" ht="28.5" customHeight="1">
      <c r="B77" s="22" t="s">
        <v>69</v>
      </c>
      <c r="C77" s="112">
        <v>0</v>
      </c>
      <c r="D77" s="57">
        <f t="shared" si="4"/>
        <v>0</v>
      </c>
      <c r="E77" s="56">
        <v>0</v>
      </c>
      <c r="F77" s="109">
        <f t="shared" si="5"/>
        <v>0</v>
      </c>
      <c r="G77" s="16">
        <v>0</v>
      </c>
      <c r="H77" s="57">
        <f t="shared" si="6"/>
        <v>0</v>
      </c>
      <c r="I77" s="56">
        <v>6</v>
      </c>
      <c r="J77" s="15">
        <f t="shared" si="7"/>
        <v>0.2222222222222222</v>
      </c>
      <c r="K77" s="112">
        <v>2</v>
      </c>
      <c r="L77" s="57">
        <f t="shared" si="8"/>
        <v>0.3333333333333333</v>
      </c>
      <c r="M77" s="56">
        <v>5</v>
      </c>
      <c r="N77" s="109">
        <f t="shared" si="9"/>
        <v>0.18518518518518517</v>
      </c>
      <c r="O77" s="16">
        <v>3</v>
      </c>
      <c r="P77" s="57">
        <f t="shared" si="10"/>
        <v>0.5</v>
      </c>
      <c r="Q77" s="56">
        <v>16</v>
      </c>
      <c r="R77" s="15">
        <f t="shared" si="11"/>
        <v>0.5925925925925926</v>
      </c>
      <c r="S77" s="108">
        <v>1</v>
      </c>
      <c r="T77" s="15">
        <f t="shared" si="12"/>
        <v>0.16666666666666666</v>
      </c>
      <c r="U77" s="71">
        <v>0</v>
      </c>
      <c r="V77" s="109">
        <f t="shared" si="13"/>
        <v>0</v>
      </c>
      <c r="W77" s="75">
        <f t="shared" si="14"/>
        <v>6</v>
      </c>
      <c r="X77" s="76">
        <f t="shared" si="15"/>
        <v>0.9999999999999999</v>
      </c>
      <c r="Y77" s="70">
        <f t="shared" si="16"/>
        <v>27</v>
      </c>
      <c r="Z77" s="45">
        <f t="shared" si="17"/>
        <v>1</v>
      </c>
      <c r="AA77" s="13"/>
      <c r="AB77" s="13"/>
      <c r="AC77" s="13"/>
      <c r="AD77" s="12"/>
    </row>
    <row r="78" spans="2:30" s="7" customFormat="1" ht="28.5" customHeight="1" thickBot="1">
      <c r="B78" s="104" t="s">
        <v>74</v>
      </c>
      <c r="C78" s="113">
        <v>0</v>
      </c>
      <c r="D78" s="89">
        <f t="shared" si="4"/>
        <v>0</v>
      </c>
      <c r="E78" s="103">
        <v>0</v>
      </c>
      <c r="F78" s="111">
        <f t="shared" si="5"/>
        <v>0</v>
      </c>
      <c r="G78" s="106">
        <v>1</v>
      </c>
      <c r="H78" s="89">
        <f t="shared" si="6"/>
        <v>0.16666666666666666</v>
      </c>
      <c r="I78" s="103">
        <v>4</v>
      </c>
      <c r="J78" s="90">
        <f t="shared" si="7"/>
        <v>0.14814814814814814</v>
      </c>
      <c r="K78" s="113">
        <v>0</v>
      </c>
      <c r="L78" s="89">
        <f t="shared" si="8"/>
        <v>0</v>
      </c>
      <c r="M78" s="103">
        <v>9</v>
      </c>
      <c r="N78" s="111">
        <f t="shared" si="9"/>
        <v>0.3333333333333333</v>
      </c>
      <c r="O78" s="106">
        <v>4</v>
      </c>
      <c r="P78" s="89">
        <f t="shared" si="10"/>
        <v>0.6666666666666666</v>
      </c>
      <c r="Q78" s="103">
        <v>14</v>
      </c>
      <c r="R78" s="90">
        <f t="shared" si="11"/>
        <v>0.5185185185185185</v>
      </c>
      <c r="S78" s="110">
        <v>1</v>
      </c>
      <c r="T78" s="90">
        <f t="shared" si="12"/>
        <v>0.16666666666666666</v>
      </c>
      <c r="U78" s="122">
        <v>0</v>
      </c>
      <c r="V78" s="111">
        <f t="shared" si="13"/>
        <v>0</v>
      </c>
      <c r="W78" s="105">
        <f t="shared" si="14"/>
        <v>6</v>
      </c>
      <c r="X78" s="118">
        <f t="shared" si="15"/>
        <v>0.9999999999999999</v>
      </c>
      <c r="Y78" s="79">
        <f t="shared" si="16"/>
        <v>27</v>
      </c>
      <c r="Z78" s="46">
        <f t="shared" si="17"/>
        <v>1</v>
      </c>
      <c r="AA78" s="13"/>
      <c r="AB78" s="13"/>
      <c r="AC78" s="13"/>
      <c r="AD78" s="12"/>
    </row>
    <row r="79" spans="2:20" s="17" customFormat="1" ht="18" customHeight="1" thickBot="1">
      <c r="B79" s="74"/>
      <c r="C79" s="16"/>
      <c r="D79" s="15"/>
      <c r="E79" s="16"/>
      <c r="F79" s="15"/>
      <c r="G79" s="16"/>
      <c r="H79" s="15"/>
      <c r="I79" s="16"/>
      <c r="J79" s="15"/>
      <c r="K79" s="69"/>
      <c r="L79" s="15"/>
      <c r="M79" s="75"/>
      <c r="N79" s="76"/>
      <c r="O79" s="74"/>
      <c r="P79" s="77"/>
      <c r="Q79" s="77"/>
      <c r="R79" s="77"/>
      <c r="S79" s="77"/>
      <c r="T79" s="78"/>
    </row>
    <row r="80" spans="2:26" s="7" customFormat="1" ht="21" customHeight="1">
      <c r="B80" s="169" t="s">
        <v>70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1"/>
    </row>
    <row r="81" spans="2:26" s="7" customFormat="1" ht="21" customHeight="1" thickBot="1">
      <c r="B81" s="164" t="s">
        <v>71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6"/>
    </row>
    <row r="82" spans="2:26" s="7" customFormat="1" ht="21" customHeight="1" thickBot="1">
      <c r="B82" s="167"/>
      <c r="C82" s="158" t="s">
        <v>14</v>
      </c>
      <c r="D82" s="157"/>
      <c r="E82" s="157"/>
      <c r="F82" s="159"/>
      <c r="G82" s="157" t="s">
        <v>15</v>
      </c>
      <c r="H82" s="157"/>
      <c r="I82" s="157"/>
      <c r="J82" s="157"/>
      <c r="K82" s="158" t="s">
        <v>16</v>
      </c>
      <c r="L82" s="157"/>
      <c r="M82" s="157"/>
      <c r="N82" s="159"/>
      <c r="O82" s="157" t="s">
        <v>17</v>
      </c>
      <c r="P82" s="157"/>
      <c r="Q82" s="157"/>
      <c r="R82" s="157"/>
      <c r="S82" s="158" t="s">
        <v>58</v>
      </c>
      <c r="T82" s="157"/>
      <c r="U82" s="157"/>
      <c r="V82" s="159"/>
      <c r="W82" s="160" t="s">
        <v>4</v>
      </c>
      <c r="X82" s="160"/>
      <c r="Y82" s="160"/>
      <c r="Z82" s="161"/>
    </row>
    <row r="83" spans="2:26" s="7" customFormat="1" ht="21" customHeight="1" thickBot="1">
      <c r="B83" s="168"/>
      <c r="C83" s="173" t="s">
        <v>112</v>
      </c>
      <c r="D83" s="174"/>
      <c r="E83" s="173" t="s">
        <v>118</v>
      </c>
      <c r="F83" s="174"/>
      <c r="G83" s="173" t="s">
        <v>112</v>
      </c>
      <c r="H83" s="174"/>
      <c r="I83" s="173" t="s">
        <v>118</v>
      </c>
      <c r="J83" s="174"/>
      <c r="K83" s="173" t="s">
        <v>112</v>
      </c>
      <c r="L83" s="174"/>
      <c r="M83" s="173" t="s">
        <v>118</v>
      </c>
      <c r="N83" s="174"/>
      <c r="O83" s="173" t="s">
        <v>112</v>
      </c>
      <c r="P83" s="174"/>
      <c r="Q83" s="173" t="s">
        <v>118</v>
      </c>
      <c r="R83" s="174"/>
      <c r="S83" s="173" t="s">
        <v>112</v>
      </c>
      <c r="T83" s="174"/>
      <c r="U83" s="173" t="s">
        <v>118</v>
      </c>
      <c r="V83" s="174"/>
      <c r="W83" s="173" t="s">
        <v>112</v>
      </c>
      <c r="X83" s="174"/>
      <c r="Y83" s="173" t="s">
        <v>118</v>
      </c>
      <c r="Z83" s="174"/>
    </row>
    <row r="84" spans="2:30" s="7" customFormat="1" ht="28.5" customHeight="1">
      <c r="B84" s="22" t="s">
        <v>72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0</v>
      </c>
      <c r="H84" s="57">
        <f>G84/$W$84</f>
        <v>0</v>
      </c>
      <c r="I84" s="56">
        <v>3</v>
      </c>
      <c r="J84" s="15">
        <f>I84/$W$84</f>
        <v>0.5</v>
      </c>
      <c r="K84" s="112">
        <v>1</v>
      </c>
      <c r="L84" s="57">
        <f>K84/$W$84</f>
        <v>0.16666666666666666</v>
      </c>
      <c r="M84" s="56">
        <v>3</v>
      </c>
      <c r="N84" s="109">
        <f>M84/$W$84</f>
        <v>0.5</v>
      </c>
      <c r="O84" s="16">
        <v>5</v>
      </c>
      <c r="P84" s="57">
        <f>O84/$W$84</f>
        <v>0.8333333333333334</v>
      </c>
      <c r="Q84" s="56">
        <v>21</v>
      </c>
      <c r="R84" s="15">
        <f>Q84/$W$84</f>
        <v>3.5</v>
      </c>
      <c r="S84" s="108">
        <v>0</v>
      </c>
      <c r="T84" s="15">
        <f>S84/$W$84</f>
        <v>0</v>
      </c>
      <c r="U84" s="71">
        <v>0</v>
      </c>
      <c r="V84" s="109">
        <f>U84/$W$84</f>
        <v>0</v>
      </c>
      <c r="W84" s="75">
        <f>O84+K84+G84+C84+S84</f>
        <v>6</v>
      </c>
      <c r="X84" s="76">
        <f>D84+H84+L84+P84+T84</f>
        <v>1</v>
      </c>
      <c r="Y84" s="70">
        <f>Q84+M84+I84+E84+U84</f>
        <v>27</v>
      </c>
      <c r="Z84" s="45">
        <f>F84+J84+N84+R84+V84</f>
        <v>4.5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112">
        <v>0</v>
      </c>
      <c r="D85" s="57">
        <f>C85/W85</f>
        <v>0</v>
      </c>
      <c r="E85" s="56">
        <v>0</v>
      </c>
      <c r="F85" s="109">
        <f>E85/Y85</f>
        <v>0</v>
      </c>
      <c r="G85" s="16">
        <v>0</v>
      </c>
      <c r="H85" s="57">
        <f>G85/$W$84</f>
        <v>0</v>
      </c>
      <c r="I85" s="56">
        <v>2</v>
      </c>
      <c r="J85" s="15">
        <f>I85/$W$84</f>
        <v>0.3333333333333333</v>
      </c>
      <c r="K85" s="112">
        <v>1</v>
      </c>
      <c r="L85" s="57">
        <f>K85/$W$84</f>
        <v>0.16666666666666666</v>
      </c>
      <c r="M85" s="56">
        <v>4</v>
      </c>
      <c r="N85" s="109">
        <f>M85/$W$84</f>
        <v>0.6666666666666666</v>
      </c>
      <c r="O85" s="16">
        <v>5</v>
      </c>
      <c r="P85" s="57">
        <f>O85/$W$84</f>
        <v>0.8333333333333334</v>
      </c>
      <c r="Q85" s="56">
        <v>21</v>
      </c>
      <c r="R85" s="15">
        <f>Q85/$W$84</f>
        <v>3.5</v>
      </c>
      <c r="S85" s="112">
        <v>0</v>
      </c>
      <c r="T85" s="15">
        <f>S85/$W$84</f>
        <v>0</v>
      </c>
      <c r="U85" s="56">
        <v>0</v>
      </c>
      <c r="V85" s="109">
        <f>U85/$W$84</f>
        <v>0</v>
      </c>
      <c r="W85" s="75">
        <f>O85+K85+G85+C85+S85</f>
        <v>6</v>
      </c>
      <c r="X85" s="76">
        <f>D85+H85+L85+P85+T85</f>
        <v>1</v>
      </c>
      <c r="Y85" s="70">
        <f>Q85+M85+I85+E85+U85</f>
        <v>27</v>
      </c>
      <c r="Z85" s="45">
        <f>F85+J85+N85+R85+V85</f>
        <v>4.5</v>
      </c>
      <c r="AA85" s="13"/>
      <c r="AB85" s="13"/>
      <c r="AC85" s="13"/>
      <c r="AD85" s="12"/>
    </row>
    <row r="86" spans="2:30" s="7" customFormat="1" ht="28.5" customHeight="1" thickBot="1">
      <c r="B86" s="104" t="s">
        <v>73</v>
      </c>
      <c r="C86" s="113">
        <v>0</v>
      </c>
      <c r="D86" s="89">
        <f>C86/W86</f>
        <v>0</v>
      </c>
      <c r="E86" s="103">
        <v>0</v>
      </c>
      <c r="F86" s="111">
        <f>E86/Y86</f>
        <v>0</v>
      </c>
      <c r="G86" s="106">
        <v>0</v>
      </c>
      <c r="H86" s="89">
        <f>G86/$W$84</f>
        <v>0</v>
      </c>
      <c r="I86" s="103">
        <v>3</v>
      </c>
      <c r="J86" s="90">
        <f>I86/$W$84</f>
        <v>0.5</v>
      </c>
      <c r="K86" s="113">
        <v>0</v>
      </c>
      <c r="L86" s="89">
        <f>K86/$W$84</f>
        <v>0</v>
      </c>
      <c r="M86" s="103">
        <v>3</v>
      </c>
      <c r="N86" s="111">
        <f>M86/$W$84</f>
        <v>0.5</v>
      </c>
      <c r="O86" s="106">
        <v>6</v>
      </c>
      <c r="P86" s="89">
        <f>O86/$W$84</f>
        <v>1</v>
      </c>
      <c r="Q86" s="103">
        <v>21</v>
      </c>
      <c r="R86" s="90">
        <f>Q86/$W$84</f>
        <v>3.5</v>
      </c>
      <c r="S86" s="113">
        <v>0</v>
      </c>
      <c r="T86" s="90">
        <f>S86/$W$84</f>
        <v>0</v>
      </c>
      <c r="U86" s="103">
        <v>0</v>
      </c>
      <c r="V86" s="111">
        <f>U86/$W$84</f>
        <v>0</v>
      </c>
      <c r="W86" s="105">
        <f>O86+K86+G86+C86+S86</f>
        <v>6</v>
      </c>
      <c r="X86" s="118">
        <f>D86+H86+L86+P86+T86</f>
        <v>1</v>
      </c>
      <c r="Y86" s="79">
        <f>Q86+M86+I86+E86+U86</f>
        <v>27</v>
      </c>
      <c r="Z86" s="46">
        <f>F86+J86+N86+R86+V86</f>
        <v>4.5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7"/>
      <c r="L87" s="31"/>
      <c r="M87" s="73"/>
      <c r="N87" s="41"/>
    </row>
    <row r="88" spans="2:26" s="7" customFormat="1" ht="21" customHeight="1">
      <c r="B88" s="169" t="s">
        <v>23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1"/>
    </row>
    <row r="89" spans="2:26" s="7" customFormat="1" ht="21" customHeight="1" thickBot="1">
      <c r="B89" s="164" t="s">
        <v>30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6"/>
    </row>
    <row r="90" spans="2:26" s="7" customFormat="1" ht="21" customHeight="1" thickBot="1">
      <c r="B90" s="167"/>
      <c r="C90" s="158" t="s">
        <v>14</v>
      </c>
      <c r="D90" s="157"/>
      <c r="E90" s="157"/>
      <c r="F90" s="159"/>
      <c r="G90" s="157" t="s">
        <v>15</v>
      </c>
      <c r="H90" s="157"/>
      <c r="I90" s="157"/>
      <c r="J90" s="157"/>
      <c r="K90" s="158" t="s">
        <v>16</v>
      </c>
      <c r="L90" s="157"/>
      <c r="M90" s="157"/>
      <c r="N90" s="159"/>
      <c r="O90" s="157" t="s">
        <v>17</v>
      </c>
      <c r="P90" s="157"/>
      <c r="Q90" s="157"/>
      <c r="R90" s="157"/>
      <c r="S90" s="158" t="s">
        <v>58</v>
      </c>
      <c r="T90" s="157"/>
      <c r="U90" s="157"/>
      <c r="V90" s="159"/>
      <c r="W90" s="194" t="s">
        <v>4</v>
      </c>
      <c r="X90" s="160"/>
      <c r="Y90" s="160"/>
      <c r="Z90" s="161"/>
    </row>
    <row r="91" spans="2:26" s="7" customFormat="1" ht="21" customHeight="1" thickBot="1">
      <c r="B91" s="168"/>
      <c r="C91" s="173" t="s">
        <v>112</v>
      </c>
      <c r="D91" s="174"/>
      <c r="E91" s="173" t="s">
        <v>118</v>
      </c>
      <c r="F91" s="174"/>
      <c r="G91" s="173" t="s">
        <v>112</v>
      </c>
      <c r="H91" s="174"/>
      <c r="I91" s="173" t="s">
        <v>118</v>
      </c>
      <c r="J91" s="174"/>
      <c r="K91" s="173" t="s">
        <v>112</v>
      </c>
      <c r="L91" s="174"/>
      <c r="M91" s="173" t="s">
        <v>118</v>
      </c>
      <c r="N91" s="174"/>
      <c r="O91" s="173" t="s">
        <v>112</v>
      </c>
      <c r="P91" s="174"/>
      <c r="Q91" s="173" t="s">
        <v>118</v>
      </c>
      <c r="R91" s="174"/>
      <c r="S91" s="173" t="s">
        <v>112</v>
      </c>
      <c r="T91" s="174"/>
      <c r="U91" s="173" t="s">
        <v>118</v>
      </c>
      <c r="V91" s="174"/>
      <c r="W91" s="173" t="s">
        <v>112</v>
      </c>
      <c r="X91" s="174"/>
      <c r="Y91" s="173" t="s">
        <v>118</v>
      </c>
      <c r="Z91" s="174"/>
    </row>
    <row r="92" spans="2:26" s="7" customFormat="1" ht="28.5" customHeight="1" thickBot="1">
      <c r="B92" s="145" t="s">
        <v>24</v>
      </c>
      <c r="C92" s="114">
        <v>0</v>
      </c>
      <c r="D92" s="62">
        <f>C92/W92</f>
        <v>0</v>
      </c>
      <c r="E92" s="61">
        <v>0</v>
      </c>
      <c r="F92" s="115">
        <f>E92/Y92</f>
        <v>0</v>
      </c>
      <c r="G92" s="107">
        <v>0</v>
      </c>
      <c r="H92" s="62">
        <f>G92/W92</f>
        <v>0</v>
      </c>
      <c r="I92" s="61">
        <v>2</v>
      </c>
      <c r="J92" s="42">
        <f>I92/Y92</f>
        <v>0.07407407407407407</v>
      </c>
      <c r="K92" s="114">
        <v>2</v>
      </c>
      <c r="L92" s="62">
        <f>K92/W92</f>
        <v>0.3333333333333333</v>
      </c>
      <c r="M92" s="61">
        <v>5</v>
      </c>
      <c r="N92" s="115">
        <f>M92/Y92</f>
        <v>0.18518518518518517</v>
      </c>
      <c r="O92" s="107">
        <v>4</v>
      </c>
      <c r="P92" s="62">
        <f>O92/W92</f>
        <v>0.6666666666666666</v>
      </c>
      <c r="Q92" s="61">
        <v>20</v>
      </c>
      <c r="R92" s="42">
        <f>Q92/Y92</f>
        <v>0.7407407407407407</v>
      </c>
      <c r="S92" s="116">
        <v>0</v>
      </c>
      <c r="T92" s="42">
        <f>S92/W92</f>
        <v>0</v>
      </c>
      <c r="U92" s="123">
        <v>0</v>
      </c>
      <c r="V92" s="115">
        <f>U92/Y92</f>
        <v>0</v>
      </c>
      <c r="W92" s="117">
        <f>C92+G92+K92+O92+S92</f>
        <v>6</v>
      </c>
      <c r="X92" s="119">
        <f>D92+H92+L92+P92+T92</f>
        <v>1</v>
      </c>
      <c r="Y92" s="72">
        <f>E92+I92+M92+Q92+U92</f>
        <v>27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7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7"/>
      <c r="L483" s="31"/>
      <c r="M483" s="40"/>
      <c r="N483" s="41"/>
    </row>
  </sheetData>
  <sheetProtection/>
  <mergeCells count="87">
    <mergeCell ref="C52:D52"/>
    <mergeCell ref="E52:F52"/>
    <mergeCell ref="C60:D60"/>
    <mergeCell ref="E60:F60"/>
    <mergeCell ref="B58:F58"/>
    <mergeCell ref="B59:F59"/>
    <mergeCell ref="C71:D71"/>
    <mergeCell ref="E71:F71"/>
    <mergeCell ref="G71:H71"/>
    <mergeCell ref="I71:J71"/>
    <mergeCell ref="C12:D12"/>
    <mergeCell ref="E12:F12"/>
    <mergeCell ref="C40:D40"/>
    <mergeCell ref="E40:F40"/>
    <mergeCell ref="B38:F38"/>
    <mergeCell ref="B39:F39"/>
    <mergeCell ref="Y83:Z83"/>
    <mergeCell ref="K70:N70"/>
    <mergeCell ref="O70:R70"/>
    <mergeCell ref="S70:V70"/>
    <mergeCell ref="W70:Z70"/>
    <mergeCell ref="K71:L71"/>
    <mergeCell ref="M71:N71"/>
    <mergeCell ref="O71:P71"/>
    <mergeCell ref="Q71:R71"/>
    <mergeCell ref="S71:T71"/>
    <mergeCell ref="O83:P83"/>
    <mergeCell ref="Q83:R83"/>
    <mergeCell ref="S83:T83"/>
    <mergeCell ref="U83:V83"/>
    <mergeCell ref="U91:V91"/>
    <mergeCell ref="W91:X91"/>
    <mergeCell ref="Q91:R91"/>
    <mergeCell ref="S91:T91"/>
    <mergeCell ref="W83:X83"/>
    <mergeCell ref="Y91:Z91"/>
    <mergeCell ref="B82:B83"/>
    <mergeCell ref="C82:F82"/>
    <mergeCell ref="G82:J82"/>
    <mergeCell ref="K82:N82"/>
    <mergeCell ref="O82:R82"/>
    <mergeCell ref="S82:V82"/>
    <mergeCell ref="W82:Z82"/>
    <mergeCell ref="W90:Z90"/>
    <mergeCell ref="C91:D91"/>
    <mergeCell ref="E91:F91"/>
    <mergeCell ref="G91:H91"/>
    <mergeCell ref="I91:J91"/>
    <mergeCell ref="K91:L91"/>
    <mergeCell ref="M91:N91"/>
    <mergeCell ref="O91:P91"/>
    <mergeCell ref="B2:F2"/>
    <mergeCell ref="B3:F3"/>
    <mergeCell ref="B5:F5"/>
    <mergeCell ref="B10:F10"/>
    <mergeCell ref="C7:D7"/>
    <mergeCell ref="B7:B8"/>
    <mergeCell ref="E7:F7"/>
    <mergeCell ref="C8:D8"/>
    <mergeCell ref="E8:F8"/>
    <mergeCell ref="B88:Z88"/>
    <mergeCell ref="B70:B71"/>
    <mergeCell ref="C70:F70"/>
    <mergeCell ref="G70:J70"/>
    <mergeCell ref="C83:D83"/>
    <mergeCell ref="E83:F83"/>
    <mergeCell ref="G83:H83"/>
    <mergeCell ref="I83:J83"/>
    <mergeCell ref="K83:L83"/>
    <mergeCell ref="M83:N83"/>
    <mergeCell ref="B90:B91"/>
    <mergeCell ref="C90:F90"/>
    <mergeCell ref="B89:Z89"/>
    <mergeCell ref="G90:J90"/>
    <mergeCell ref="K90:N90"/>
    <mergeCell ref="O90:R90"/>
    <mergeCell ref="S90:V90"/>
    <mergeCell ref="B11:F11"/>
    <mergeCell ref="B50:F50"/>
    <mergeCell ref="B51:F51"/>
    <mergeCell ref="B80:Z80"/>
    <mergeCell ref="B81:Z81"/>
    <mergeCell ref="B68:Z68"/>
    <mergeCell ref="B69:Z69"/>
    <mergeCell ref="U71:V71"/>
    <mergeCell ref="W71:X71"/>
    <mergeCell ref="Y71:Z7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8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5" t="s">
        <v>32</v>
      </c>
      <c r="C2" s="176"/>
      <c r="D2" s="176"/>
      <c r="E2" s="176"/>
      <c r="F2" s="17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77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30</v>
      </c>
      <c r="D8" s="187"/>
      <c r="E8" s="186">
        <v>50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17">
        <v>6</v>
      </c>
      <c r="D13" s="20">
        <f>C13/C17</f>
        <v>0.2</v>
      </c>
      <c r="E13" s="17">
        <v>9</v>
      </c>
      <c r="F13" s="20">
        <f>E13/E17</f>
        <v>0.18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17">
        <v>24</v>
      </c>
      <c r="D14" s="20">
        <f>C14/C17</f>
        <v>0.8</v>
      </c>
      <c r="E14" s="17">
        <v>41</v>
      </c>
      <c r="F14" s="20">
        <f>E14/E17</f>
        <v>0.82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48">
        <f>SUM(C13:C16)</f>
        <v>30</v>
      </c>
      <c r="D17" s="49">
        <f>SUM(D13:D16)</f>
        <v>1</v>
      </c>
      <c r="E17" s="48">
        <f>SUM(E13:E16)</f>
        <v>50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24">
        <v>29</v>
      </c>
      <c r="D18" s="25">
        <f>C18/C22</f>
        <v>0.9666666666666667</v>
      </c>
      <c r="E18" s="24">
        <v>47</v>
      </c>
      <c r="F18" s="25">
        <f>E18/E22</f>
        <v>0.94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17">
        <v>1</v>
      </c>
      <c r="D19" s="20">
        <f>C19/C22</f>
        <v>0.03333333333333333</v>
      </c>
      <c r="E19" s="17">
        <v>2</v>
      </c>
      <c r="F19" s="20">
        <f>E19/E22</f>
        <v>0.04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1</v>
      </c>
      <c r="F20" s="20">
        <f>E20/E22</f>
        <v>0.02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48">
        <f>SUM(C18:C21)</f>
        <v>30</v>
      </c>
      <c r="D22" s="49">
        <f>SUM(D18:D21)</f>
        <v>1</v>
      </c>
      <c r="E22" s="48">
        <f>SUM(E18:E21)</f>
        <v>50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24">
        <v>3</v>
      </c>
      <c r="D23" s="25">
        <f aca="true" t="shared" si="0" ref="D23:D31">C23/$C$32</f>
        <v>0.1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17">
        <v>12</v>
      </c>
      <c r="D24" s="20">
        <f t="shared" si="0"/>
        <v>0.4</v>
      </c>
      <c r="E24" s="17">
        <v>23</v>
      </c>
      <c r="F24" s="20">
        <f aca="true" t="shared" si="1" ref="F24:F31">E24/$E$32</f>
        <v>0.46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17">
        <v>2</v>
      </c>
      <c r="D25" s="20">
        <f t="shared" si="0"/>
        <v>0.06666666666666667</v>
      </c>
      <c r="E25" s="17">
        <v>4</v>
      </c>
      <c r="F25" s="20">
        <f t="shared" si="1"/>
        <v>0.08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17">
        <v>4</v>
      </c>
      <c r="D26" s="20">
        <f t="shared" si="0"/>
        <v>0.13333333333333333</v>
      </c>
      <c r="E26" s="17">
        <v>6</v>
      </c>
      <c r="F26" s="20">
        <f t="shared" si="1"/>
        <v>0.12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17">
        <v>1</v>
      </c>
      <c r="D27" s="20">
        <f t="shared" si="0"/>
        <v>0.03333333333333333</v>
      </c>
      <c r="E27" s="17">
        <v>3</v>
      </c>
      <c r="F27" s="20">
        <f t="shared" si="1"/>
        <v>0.06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17">
        <v>4</v>
      </c>
      <c r="D28" s="20">
        <f t="shared" si="0"/>
        <v>0.13333333333333333</v>
      </c>
      <c r="E28" s="17">
        <v>3</v>
      </c>
      <c r="F28" s="20">
        <f t="shared" si="1"/>
        <v>0.06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17">
        <v>1</v>
      </c>
      <c r="D29" s="20">
        <f t="shared" si="0"/>
        <v>0.03333333333333333</v>
      </c>
      <c r="E29" s="17">
        <v>4</v>
      </c>
      <c r="F29" s="20">
        <f t="shared" si="1"/>
        <v>0.08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17">
        <v>3</v>
      </c>
      <c r="D30" s="20">
        <f t="shared" si="0"/>
        <v>0.1</v>
      </c>
      <c r="E30" s="17">
        <v>6</v>
      </c>
      <c r="F30" s="20">
        <f t="shared" si="1"/>
        <v>0.12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10">
        <v>0</v>
      </c>
      <c r="D31" s="21">
        <f t="shared" si="0"/>
        <v>0</v>
      </c>
      <c r="E31" s="10">
        <v>1</v>
      </c>
      <c r="F31" s="21">
        <f t="shared" si="1"/>
        <v>0.02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48">
        <f>SUM(C23:C31)</f>
        <v>30</v>
      </c>
      <c r="D32" s="49">
        <f>SUM(D23:D31)</f>
        <v>0.9999999999999999</v>
      </c>
      <c r="E32" s="48">
        <f>SUM(E23:E31)</f>
        <v>50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24">
        <v>21</v>
      </c>
      <c r="D33" s="25">
        <f>C33/C36</f>
        <v>0.7</v>
      </c>
      <c r="E33" s="24">
        <v>27</v>
      </c>
      <c r="F33" s="25">
        <f>E33/E36</f>
        <v>0.54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17">
        <v>1</v>
      </c>
      <c r="D34" s="20">
        <f>C34/C36</f>
        <v>0.03333333333333333</v>
      </c>
      <c r="E34" s="17">
        <v>9</v>
      </c>
      <c r="F34" s="20">
        <f>E34/E36</f>
        <v>0.18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10">
        <v>8</v>
      </c>
      <c r="D35" s="21">
        <f>C35/C36</f>
        <v>0.26666666666666666</v>
      </c>
      <c r="E35" s="10">
        <v>14</v>
      </c>
      <c r="F35" s="21">
        <f>E35/E36</f>
        <v>0.28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30</v>
      </c>
      <c r="D36" s="49">
        <f>SUM(D33:D35)</f>
        <v>1</v>
      </c>
      <c r="E36" s="48">
        <f>SUM(E33:E35)</f>
        <v>50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78</v>
      </c>
      <c r="C41" s="17">
        <v>29</v>
      </c>
      <c r="D41" s="25">
        <f aca="true" t="shared" si="2" ref="D41:D47">C41/$C$48</f>
        <v>0.6304347826086957</v>
      </c>
      <c r="E41" s="17">
        <v>44</v>
      </c>
      <c r="F41" s="20">
        <f>E41/$E$48</f>
        <v>0.7096774193548387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79</v>
      </c>
      <c r="C42" s="17">
        <v>0</v>
      </c>
      <c r="D42" s="20">
        <f t="shared" si="2"/>
        <v>0</v>
      </c>
      <c r="E42" s="17">
        <v>1</v>
      </c>
      <c r="F42" s="20">
        <f aca="true" t="shared" si="3" ref="F42:F47">E42/$E$48</f>
        <v>0.016129032258064516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80</v>
      </c>
      <c r="C43" s="17">
        <v>2</v>
      </c>
      <c r="D43" s="20">
        <f t="shared" si="2"/>
        <v>0.043478260869565216</v>
      </c>
      <c r="E43" s="17">
        <v>1</v>
      </c>
      <c r="F43" s="20">
        <f t="shared" si="3"/>
        <v>0.016129032258064516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81</v>
      </c>
      <c r="C44" s="17">
        <v>7</v>
      </c>
      <c r="D44" s="20">
        <f t="shared" si="2"/>
        <v>0.15217391304347827</v>
      </c>
      <c r="E44" s="17">
        <v>8</v>
      </c>
      <c r="F44" s="20">
        <f t="shared" si="3"/>
        <v>0.12903225806451613</v>
      </c>
      <c r="H44" s="9"/>
      <c r="J44" s="31"/>
      <c r="K44" s="67"/>
      <c r="L44" s="31"/>
      <c r="M44" s="40"/>
      <c r="N44" s="41"/>
    </row>
    <row r="45" spans="2:14" s="7" customFormat="1" ht="28.5" customHeight="1">
      <c r="B45" s="22" t="s">
        <v>82</v>
      </c>
      <c r="C45" s="17">
        <v>5</v>
      </c>
      <c r="D45" s="20">
        <f t="shared" si="2"/>
        <v>0.10869565217391304</v>
      </c>
      <c r="E45" s="17">
        <v>5</v>
      </c>
      <c r="F45" s="20">
        <f t="shared" si="3"/>
        <v>0.08064516129032258</v>
      </c>
      <c r="H45" s="9"/>
      <c r="J45" s="31"/>
      <c r="K45" s="67"/>
      <c r="L45" s="31"/>
      <c r="M45" s="40"/>
      <c r="N45" s="41"/>
    </row>
    <row r="46" spans="2:14" s="7" customFormat="1" ht="28.5" customHeight="1">
      <c r="B46" s="22" t="s">
        <v>83</v>
      </c>
      <c r="C46" s="17">
        <v>3</v>
      </c>
      <c r="D46" s="20">
        <f t="shared" si="2"/>
        <v>0.06521739130434782</v>
      </c>
      <c r="E46" s="17">
        <v>3</v>
      </c>
      <c r="F46" s="20">
        <f t="shared" si="3"/>
        <v>0.04838709677419355</v>
      </c>
      <c r="H46" s="9"/>
      <c r="J46" s="31"/>
      <c r="K46" s="67"/>
      <c r="L46" s="31"/>
      <c r="M46" s="40"/>
      <c r="N46" s="41"/>
    </row>
    <row r="47" spans="2:14" s="7" customFormat="1" ht="28.5" customHeight="1" thickBot="1">
      <c r="B47" s="59" t="s">
        <v>58</v>
      </c>
      <c r="C47" s="10">
        <v>0</v>
      </c>
      <c r="D47" s="21">
        <f t="shared" si="2"/>
        <v>0</v>
      </c>
      <c r="E47" s="10">
        <v>0</v>
      </c>
      <c r="F47" s="21">
        <f t="shared" si="3"/>
        <v>0</v>
      </c>
      <c r="H47" s="9"/>
      <c r="J47" s="31"/>
      <c r="K47" s="67"/>
      <c r="L47" s="31"/>
      <c r="M47" s="40"/>
      <c r="N47" s="41"/>
    </row>
    <row r="48" spans="2:14" s="50" customFormat="1" ht="21" customHeight="1" thickBot="1" thickTop="1">
      <c r="B48" s="60" t="s">
        <v>4</v>
      </c>
      <c r="C48" s="100">
        <f>SUM(C41:C47)</f>
        <v>46</v>
      </c>
      <c r="D48" s="49">
        <f>SUM(D41:D47)</f>
        <v>1</v>
      </c>
      <c r="E48" s="48">
        <f>SUM(E41:E47)</f>
        <v>62</v>
      </c>
      <c r="F48" s="49">
        <f>SUM(F41:F47)</f>
        <v>1</v>
      </c>
      <c r="H48" s="51"/>
      <c r="J48" s="52"/>
      <c r="K48" s="68"/>
      <c r="L48" s="52"/>
      <c r="M48" s="43"/>
      <c r="N48" s="53"/>
    </row>
    <row r="49" spans="2:14" s="7" customFormat="1" ht="15" customHeight="1" thickBot="1">
      <c r="B49" s="11"/>
      <c r="D49" s="9"/>
      <c r="F49" s="9"/>
      <c r="H49" s="9"/>
      <c r="J49" s="31"/>
      <c r="K49" s="67"/>
      <c r="L49" s="31"/>
      <c r="M49" s="40"/>
      <c r="N49" s="41"/>
    </row>
    <row r="50" spans="2:14" s="7" customFormat="1" ht="21" customHeight="1">
      <c r="B50" s="169" t="s">
        <v>75</v>
      </c>
      <c r="C50" s="170"/>
      <c r="D50" s="170"/>
      <c r="E50" s="170"/>
      <c r="F50" s="171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164" t="s">
        <v>29</v>
      </c>
      <c r="C51" s="162"/>
      <c r="D51" s="162"/>
      <c r="E51" s="162"/>
      <c r="F51" s="166"/>
      <c r="H51" s="9"/>
      <c r="J51" s="31"/>
      <c r="K51" s="67"/>
      <c r="L51" s="31"/>
      <c r="M51" s="40"/>
      <c r="N51" s="41"/>
    </row>
    <row r="52" spans="2:14" s="7" customFormat="1" ht="21" customHeight="1" thickBot="1">
      <c r="B52" s="96"/>
      <c r="C52" s="173" t="s">
        <v>112</v>
      </c>
      <c r="D52" s="174"/>
      <c r="E52" s="173" t="s">
        <v>118</v>
      </c>
      <c r="F52" s="174"/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11</v>
      </c>
      <c r="C53" s="17">
        <v>14</v>
      </c>
      <c r="D53" s="20">
        <f>C53/C56</f>
        <v>0.4666666666666667</v>
      </c>
      <c r="E53" s="17">
        <v>15</v>
      </c>
      <c r="F53" s="20">
        <f>E53/E56</f>
        <v>0.3</v>
      </c>
      <c r="H53" s="9"/>
      <c r="J53" s="31"/>
      <c r="K53" s="67"/>
      <c r="L53" s="31"/>
      <c r="M53" s="40"/>
      <c r="N53" s="41"/>
    </row>
    <row r="54" spans="2:14" s="7" customFormat="1" ht="21" customHeight="1">
      <c r="B54" s="22" t="s">
        <v>12</v>
      </c>
      <c r="C54" s="17">
        <v>16</v>
      </c>
      <c r="D54" s="20">
        <f>C54/C56</f>
        <v>0.5333333333333333</v>
      </c>
      <c r="E54" s="17">
        <v>35</v>
      </c>
      <c r="F54" s="20">
        <f>E54/E56</f>
        <v>0.7</v>
      </c>
      <c r="H54" s="9"/>
      <c r="J54" s="31"/>
      <c r="K54" s="67"/>
      <c r="L54" s="31"/>
      <c r="M54" s="40"/>
      <c r="N54" s="41"/>
    </row>
    <row r="55" spans="2:14" s="7" customFormat="1" ht="21" customHeight="1" thickBot="1">
      <c r="B55" s="59" t="s">
        <v>58</v>
      </c>
      <c r="C55" s="10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7"/>
      <c r="L55" s="31"/>
      <c r="M55" s="40"/>
      <c r="N55" s="41"/>
    </row>
    <row r="56" spans="2:14" s="50" customFormat="1" ht="21" customHeight="1" thickBot="1" thickTop="1">
      <c r="B56" s="60" t="s">
        <v>4</v>
      </c>
      <c r="C56" s="100">
        <f>SUM(C53:C55)</f>
        <v>30</v>
      </c>
      <c r="D56" s="49">
        <f>SUM(D53:D55)</f>
        <v>1</v>
      </c>
      <c r="E56" s="48">
        <f>SUM(E53:E55)</f>
        <v>50</v>
      </c>
      <c r="F56" s="49">
        <f>SUM(F53:F55)</f>
        <v>1</v>
      </c>
      <c r="H56" s="51"/>
      <c r="J56" s="52"/>
      <c r="K56" s="68"/>
      <c r="L56" s="52"/>
      <c r="M56" s="43"/>
      <c r="N56" s="53"/>
    </row>
    <row r="57" spans="2:14" s="7" customFormat="1" ht="15" customHeight="1" thickBot="1">
      <c r="B57" s="11"/>
      <c r="D57" s="9"/>
      <c r="F57" s="9"/>
      <c r="H57" s="9"/>
      <c r="J57" s="31"/>
      <c r="K57" s="67"/>
      <c r="L57" s="31"/>
      <c r="M57" s="40"/>
      <c r="N57" s="41"/>
    </row>
    <row r="58" spans="2:14" s="7" customFormat="1" ht="21" customHeight="1">
      <c r="B58" s="169" t="s">
        <v>62</v>
      </c>
      <c r="C58" s="170"/>
      <c r="D58" s="170"/>
      <c r="E58" s="170"/>
      <c r="F58" s="171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164" t="s">
        <v>63</v>
      </c>
      <c r="C59" s="162"/>
      <c r="D59" s="162"/>
      <c r="E59" s="162"/>
      <c r="F59" s="166"/>
      <c r="H59" s="9"/>
      <c r="J59" s="31"/>
      <c r="K59" s="67"/>
      <c r="L59" s="31"/>
      <c r="M59" s="40"/>
      <c r="N59" s="41"/>
    </row>
    <row r="60" spans="2:14" s="7" customFormat="1" ht="21" customHeight="1" thickBot="1">
      <c r="B60" s="94"/>
      <c r="C60" s="173" t="s">
        <v>112</v>
      </c>
      <c r="D60" s="174"/>
      <c r="E60" s="173" t="s">
        <v>118</v>
      </c>
      <c r="F60" s="174"/>
      <c r="H60" s="9"/>
      <c r="J60" s="31"/>
      <c r="K60" s="67"/>
      <c r="L60" s="31"/>
      <c r="M60" s="40"/>
      <c r="N60" s="41"/>
    </row>
    <row r="61" spans="2:14" s="7" customFormat="1" ht="21" customHeight="1">
      <c r="B61" s="26" t="s">
        <v>14</v>
      </c>
      <c r="C61" s="24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15</v>
      </c>
      <c r="C62" s="17">
        <v>3</v>
      </c>
      <c r="D62" s="20">
        <f>C62/C66</f>
        <v>0.1</v>
      </c>
      <c r="E62" s="17">
        <v>1</v>
      </c>
      <c r="F62" s="20">
        <f>E62/E66</f>
        <v>0.02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64</v>
      </c>
      <c r="C63" s="17">
        <v>6</v>
      </c>
      <c r="D63" s="20">
        <f>C63/C66</f>
        <v>0.2</v>
      </c>
      <c r="E63" s="17">
        <v>6</v>
      </c>
      <c r="F63" s="20">
        <f>E63/E66</f>
        <v>0.12</v>
      </c>
      <c r="H63" s="9"/>
      <c r="J63" s="31"/>
      <c r="K63" s="67"/>
      <c r="L63" s="31"/>
      <c r="M63" s="40"/>
      <c r="N63" s="41"/>
    </row>
    <row r="64" spans="2:14" s="7" customFormat="1" ht="21" customHeight="1">
      <c r="B64" s="22" t="s">
        <v>17</v>
      </c>
      <c r="C64" s="17">
        <v>11</v>
      </c>
      <c r="D64" s="20">
        <f>C64/C66</f>
        <v>0.36666666666666664</v>
      </c>
      <c r="E64" s="17">
        <v>3</v>
      </c>
      <c r="F64" s="20">
        <f>E64/E66</f>
        <v>0.06</v>
      </c>
      <c r="H64" s="9"/>
      <c r="J64" s="31"/>
      <c r="K64" s="67"/>
      <c r="L64" s="31"/>
      <c r="M64" s="40"/>
      <c r="N64" s="41"/>
    </row>
    <row r="65" spans="2:14" s="7" customFormat="1" ht="21" customHeight="1" thickBot="1">
      <c r="B65" s="59" t="s">
        <v>58</v>
      </c>
      <c r="C65" s="10">
        <v>10</v>
      </c>
      <c r="D65" s="21">
        <f>C65/C66</f>
        <v>0.3333333333333333</v>
      </c>
      <c r="E65" s="10">
        <v>40</v>
      </c>
      <c r="F65" s="21">
        <f>E65/E66</f>
        <v>0.8</v>
      </c>
      <c r="H65" s="9"/>
      <c r="J65" s="31"/>
      <c r="K65" s="67"/>
      <c r="L65" s="31"/>
      <c r="M65" s="40"/>
      <c r="N65" s="41"/>
    </row>
    <row r="66" spans="2:14" s="7" customFormat="1" ht="21" customHeight="1" thickBot="1" thickTop="1">
      <c r="B66" s="60" t="s">
        <v>4</v>
      </c>
      <c r="C66" s="100">
        <f>SUM(C61:C65)</f>
        <v>30</v>
      </c>
      <c r="D66" s="49">
        <f>SUM(D61:D65)</f>
        <v>1</v>
      </c>
      <c r="E66" s="48">
        <f>SUM(E61:E65)</f>
        <v>50</v>
      </c>
      <c r="F66" s="49">
        <f>SUM(F61:F65)</f>
        <v>1</v>
      </c>
      <c r="H66" s="9"/>
      <c r="J66" s="31"/>
      <c r="K66" s="67"/>
      <c r="L66" s="31"/>
      <c r="M66" s="40"/>
      <c r="N66" s="41"/>
    </row>
    <row r="67" spans="2:14" s="7" customFormat="1" ht="15" customHeight="1" thickBot="1">
      <c r="B67" s="11"/>
      <c r="D67" s="9"/>
      <c r="F67" s="9"/>
      <c r="H67" s="9"/>
      <c r="J67" s="31"/>
      <c r="K67" s="67"/>
      <c r="L67" s="31"/>
      <c r="M67" s="73"/>
      <c r="N67" s="41"/>
    </row>
    <row r="68" spans="2:26" s="7" customFormat="1" ht="21" customHeight="1">
      <c r="B68" s="169" t="s">
        <v>65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</row>
    <row r="69" spans="2:26" s="7" customFormat="1" ht="21" customHeight="1" thickBot="1">
      <c r="B69" s="164" t="s">
        <v>66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6"/>
    </row>
    <row r="70" spans="2:26" s="7" customFormat="1" ht="21" customHeight="1" thickBot="1">
      <c r="B70" s="184"/>
      <c r="C70" s="157" t="s">
        <v>14</v>
      </c>
      <c r="D70" s="157"/>
      <c r="E70" s="157"/>
      <c r="F70" s="157"/>
      <c r="G70" s="158" t="s">
        <v>15</v>
      </c>
      <c r="H70" s="157"/>
      <c r="I70" s="157"/>
      <c r="J70" s="159"/>
      <c r="K70" s="157" t="s">
        <v>16</v>
      </c>
      <c r="L70" s="157"/>
      <c r="M70" s="157"/>
      <c r="N70" s="157"/>
      <c r="O70" s="158" t="s">
        <v>17</v>
      </c>
      <c r="P70" s="157"/>
      <c r="Q70" s="157"/>
      <c r="R70" s="159"/>
      <c r="S70" s="157" t="s">
        <v>58</v>
      </c>
      <c r="T70" s="157"/>
      <c r="U70" s="157"/>
      <c r="V70" s="157"/>
      <c r="W70" s="194" t="s">
        <v>4</v>
      </c>
      <c r="X70" s="160"/>
      <c r="Y70" s="160"/>
      <c r="Z70" s="161"/>
    </row>
    <row r="71" spans="2:26" s="7" customFormat="1" ht="21" customHeight="1" thickBot="1">
      <c r="B71" s="185"/>
      <c r="C71" s="173" t="s">
        <v>112</v>
      </c>
      <c r="D71" s="174"/>
      <c r="E71" s="173" t="s">
        <v>118</v>
      </c>
      <c r="F71" s="174"/>
      <c r="G71" s="173" t="s">
        <v>112</v>
      </c>
      <c r="H71" s="174"/>
      <c r="I71" s="173" t="s">
        <v>118</v>
      </c>
      <c r="J71" s="174"/>
      <c r="K71" s="173" t="s">
        <v>112</v>
      </c>
      <c r="L71" s="174"/>
      <c r="M71" s="173" t="s">
        <v>118</v>
      </c>
      <c r="N71" s="174"/>
      <c r="O71" s="173" t="s">
        <v>112</v>
      </c>
      <c r="P71" s="174"/>
      <c r="Q71" s="173" t="s">
        <v>118</v>
      </c>
      <c r="R71" s="174"/>
      <c r="S71" s="173" t="s">
        <v>112</v>
      </c>
      <c r="T71" s="174"/>
      <c r="U71" s="173" t="s">
        <v>118</v>
      </c>
      <c r="V71" s="174"/>
      <c r="W71" s="173" t="s">
        <v>112</v>
      </c>
      <c r="X71" s="174"/>
      <c r="Y71" s="173" t="s">
        <v>118</v>
      </c>
      <c r="Z71" s="174"/>
    </row>
    <row r="72" spans="2:30" s="7" customFormat="1" ht="28.5" customHeight="1">
      <c r="B72" s="148" t="s">
        <v>22</v>
      </c>
      <c r="C72" s="56">
        <v>2</v>
      </c>
      <c r="D72" s="57">
        <f aca="true" t="shared" si="4" ref="D72:D78">C72/W72</f>
        <v>0.06666666666666667</v>
      </c>
      <c r="E72" s="56">
        <v>3</v>
      </c>
      <c r="F72" s="15">
        <f aca="true" t="shared" si="5" ref="F72:F78">E72/Y72</f>
        <v>0.06</v>
      </c>
      <c r="G72" s="56">
        <v>5</v>
      </c>
      <c r="H72" s="57">
        <f aca="true" t="shared" si="6" ref="H72:H78">G72/W72</f>
        <v>0.16666666666666666</v>
      </c>
      <c r="I72" s="56">
        <v>9</v>
      </c>
      <c r="J72" s="109">
        <f aca="true" t="shared" si="7" ref="J72:J78">I72/Y72</f>
        <v>0.18</v>
      </c>
      <c r="K72" s="56">
        <v>7</v>
      </c>
      <c r="L72" s="57">
        <f aca="true" t="shared" si="8" ref="L72:L78">K72/W72</f>
        <v>0.23333333333333334</v>
      </c>
      <c r="M72" s="56">
        <v>14</v>
      </c>
      <c r="N72" s="15">
        <f aca="true" t="shared" si="9" ref="N72:N78">M72/Y72</f>
        <v>0.28</v>
      </c>
      <c r="O72" s="56">
        <v>15</v>
      </c>
      <c r="P72" s="57">
        <f aca="true" t="shared" si="10" ref="P72:P78">O72/W72</f>
        <v>0.5</v>
      </c>
      <c r="Q72" s="56">
        <v>24</v>
      </c>
      <c r="R72" s="109">
        <f aca="true" t="shared" si="11" ref="R72:R78">Q72/Y72</f>
        <v>0.48</v>
      </c>
      <c r="S72" s="69">
        <v>1</v>
      </c>
      <c r="T72" s="15">
        <f aca="true" t="shared" si="12" ref="T72:T78">S72/W72</f>
        <v>0.03333333333333333</v>
      </c>
      <c r="U72" s="121">
        <v>0</v>
      </c>
      <c r="V72" s="15">
        <f aca="true" t="shared" si="13" ref="V72:V78">U72/Y72</f>
        <v>0</v>
      </c>
      <c r="W72" s="125">
        <f aca="true" t="shared" si="14" ref="W72:W78">O72+K72+G72+C72+S72</f>
        <v>30</v>
      </c>
      <c r="X72" s="76">
        <f aca="true" t="shared" si="15" ref="X72:X78">D72+H72+L72+P72+T72</f>
        <v>1</v>
      </c>
      <c r="Y72" s="120">
        <f aca="true" t="shared" si="16" ref="Y72:Y78">Q72+M72+I72+E72+U72</f>
        <v>50</v>
      </c>
      <c r="Z72" s="45">
        <f aca="true" t="shared" si="17" ref="Z72:Z78">F72+J72+N72+R72+V72</f>
        <v>1</v>
      </c>
      <c r="AA72" s="14">
        <f aca="true" t="shared" si="18" ref="AA72:AA78">C72</f>
        <v>2</v>
      </c>
      <c r="AB72" s="14">
        <f aca="true" t="shared" si="19" ref="AB72:AB78">G72</f>
        <v>5</v>
      </c>
      <c r="AC72" s="14">
        <f aca="true" t="shared" si="20" ref="AC72:AC78">K72</f>
        <v>7</v>
      </c>
      <c r="AD72" s="12">
        <f aca="true" t="shared" si="21" ref="AD72:AD78">O72</f>
        <v>15</v>
      </c>
    </row>
    <row r="73" spans="2:30" s="7" customFormat="1" ht="28.5" customHeight="1">
      <c r="B73" s="148" t="s">
        <v>18</v>
      </c>
      <c r="C73" s="56">
        <v>0</v>
      </c>
      <c r="D73" s="57">
        <f t="shared" si="4"/>
        <v>0</v>
      </c>
      <c r="E73" s="56">
        <v>0</v>
      </c>
      <c r="F73" s="15">
        <f t="shared" si="5"/>
        <v>0</v>
      </c>
      <c r="G73" s="56">
        <v>1</v>
      </c>
      <c r="H73" s="57">
        <f t="shared" si="6"/>
        <v>0.03333333333333333</v>
      </c>
      <c r="I73" s="56">
        <v>0</v>
      </c>
      <c r="J73" s="109">
        <f t="shared" si="7"/>
        <v>0</v>
      </c>
      <c r="K73" s="56">
        <v>0</v>
      </c>
      <c r="L73" s="57">
        <f t="shared" si="8"/>
        <v>0</v>
      </c>
      <c r="M73" s="56">
        <v>2</v>
      </c>
      <c r="N73" s="15">
        <f t="shared" si="9"/>
        <v>0.04</v>
      </c>
      <c r="O73" s="56">
        <v>28</v>
      </c>
      <c r="P73" s="57">
        <f t="shared" si="10"/>
        <v>0.9333333333333333</v>
      </c>
      <c r="Q73" s="56">
        <v>48</v>
      </c>
      <c r="R73" s="109">
        <f t="shared" si="11"/>
        <v>0.96</v>
      </c>
      <c r="S73" s="69">
        <v>1</v>
      </c>
      <c r="T73" s="15">
        <f t="shared" si="12"/>
        <v>0.03333333333333333</v>
      </c>
      <c r="U73" s="71">
        <v>0</v>
      </c>
      <c r="V73" s="15">
        <f t="shared" si="13"/>
        <v>0</v>
      </c>
      <c r="W73" s="125">
        <f t="shared" si="14"/>
        <v>30</v>
      </c>
      <c r="X73" s="76">
        <f t="shared" si="15"/>
        <v>1</v>
      </c>
      <c r="Y73" s="70">
        <f t="shared" si="16"/>
        <v>50</v>
      </c>
      <c r="Z73" s="45">
        <f t="shared" si="17"/>
        <v>1</v>
      </c>
      <c r="AA73" s="14">
        <f t="shared" si="18"/>
        <v>0</v>
      </c>
      <c r="AB73" s="14">
        <f t="shared" si="19"/>
        <v>1</v>
      </c>
      <c r="AC73" s="14">
        <f t="shared" si="20"/>
        <v>0</v>
      </c>
      <c r="AD73" s="12">
        <f t="shared" si="21"/>
        <v>28</v>
      </c>
    </row>
    <row r="74" spans="2:30" s="7" customFormat="1" ht="28.5" customHeight="1">
      <c r="B74" s="148" t="s">
        <v>19</v>
      </c>
      <c r="C74" s="56">
        <v>0</v>
      </c>
      <c r="D74" s="57">
        <f t="shared" si="4"/>
        <v>0</v>
      </c>
      <c r="E74" s="56">
        <v>0</v>
      </c>
      <c r="F74" s="15">
        <f t="shared" si="5"/>
        <v>0</v>
      </c>
      <c r="G74" s="56">
        <v>1</v>
      </c>
      <c r="H74" s="57">
        <f t="shared" si="6"/>
        <v>0.03333333333333333</v>
      </c>
      <c r="I74" s="56">
        <v>1</v>
      </c>
      <c r="J74" s="109">
        <f t="shared" si="7"/>
        <v>0.02</v>
      </c>
      <c r="K74" s="56">
        <v>1</v>
      </c>
      <c r="L74" s="57">
        <f t="shared" si="8"/>
        <v>0.03333333333333333</v>
      </c>
      <c r="M74" s="56">
        <v>2</v>
      </c>
      <c r="N74" s="15">
        <f t="shared" si="9"/>
        <v>0.04</v>
      </c>
      <c r="O74" s="56">
        <v>27</v>
      </c>
      <c r="P74" s="57">
        <f t="shared" si="10"/>
        <v>0.9</v>
      </c>
      <c r="Q74" s="56">
        <v>47</v>
      </c>
      <c r="R74" s="109">
        <f t="shared" si="11"/>
        <v>0.94</v>
      </c>
      <c r="S74" s="69">
        <v>1</v>
      </c>
      <c r="T74" s="15">
        <f t="shared" si="12"/>
        <v>0.03333333333333333</v>
      </c>
      <c r="U74" s="71">
        <v>0</v>
      </c>
      <c r="V74" s="15">
        <f t="shared" si="13"/>
        <v>0</v>
      </c>
      <c r="W74" s="125">
        <f t="shared" si="14"/>
        <v>30</v>
      </c>
      <c r="X74" s="76">
        <f t="shared" si="15"/>
        <v>1</v>
      </c>
      <c r="Y74" s="70">
        <f t="shared" si="16"/>
        <v>50</v>
      </c>
      <c r="Z74" s="45">
        <f t="shared" si="17"/>
        <v>1</v>
      </c>
      <c r="AA74" s="14">
        <f t="shared" si="18"/>
        <v>0</v>
      </c>
      <c r="AB74" s="14">
        <f t="shared" si="19"/>
        <v>1</v>
      </c>
      <c r="AC74" s="14">
        <f t="shared" si="20"/>
        <v>1</v>
      </c>
      <c r="AD74" s="12">
        <f t="shared" si="21"/>
        <v>27</v>
      </c>
    </row>
    <row r="75" spans="2:30" s="7" customFormat="1" ht="28.5" customHeight="1">
      <c r="B75" s="148" t="s">
        <v>67</v>
      </c>
      <c r="C75" s="56">
        <v>0</v>
      </c>
      <c r="D75" s="57">
        <f t="shared" si="4"/>
        <v>0</v>
      </c>
      <c r="E75" s="56">
        <v>0</v>
      </c>
      <c r="F75" s="15">
        <f t="shared" si="5"/>
        <v>0</v>
      </c>
      <c r="G75" s="56">
        <v>1</v>
      </c>
      <c r="H75" s="57">
        <f t="shared" si="6"/>
        <v>0.03333333333333333</v>
      </c>
      <c r="I75" s="56">
        <v>1</v>
      </c>
      <c r="J75" s="109">
        <f t="shared" si="7"/>
        <v>0.02</v>
      </c>
      <c r="K75" s="56">
        <v>3</v>
      </c>
      <c r="L75" s="57">
        <f t="shared" si="8"/>
        <v>0.1</v>
      </c>
      <c r="M75" s="56">
        <v>3</v>
      </c>
      <c r="N75" s="15">
        <f t="shared" si="9"/>
        <v>0.06</v>
      </c>
      <c r="O75" s="56">
        <v>25</v>
      </c>
      <c r="P75" s="57">
        <f t="shared" si="10"/>
        <v>0.8333333333333334</v>
      </c>
      <c r="Q75" s="56">
        <v>46</v>
      </c>
      <c r="R75" s="109">
        <f t="shared" si="11"/>
        <v>0.92</v>
      </c>
      <c r="S75" s="69">
        <v>1</v>
      </c>
      <c r="T75" s="15">
        <f t="shared" si="12"/>
        <v>0.03333333333333333</v>
      </c>
      <c r="U75" s="71">
        <v>0</v>
      </c>
      <c r="V75" s="15">
        <f t="shared" si="13"/>
        <v>0</v>
      </c>
      <c r="W75" s="125">
        <f t="shared" si="14"/>
        <v>30</v>
      </c>
      <c r="X75" s="76">
        <f t="shared" si="15"/>
        <v>1</v>
      </c>
      <c r="Y75" s="70">
        <f t="shared" si="16"/>
        <v>50</v>
      </c>
      <c r="Z75" s="45">
        <f t="shared" si="17"/>
        <v>1</v>
      </c>
      <c r="AA75" s="14">
        <f t="shared" si="18"/>
        <v>0</v>
      </c>
      <c r="AB75" s="14">
        <f t="shared" si="19"/>
        <v>1</v>
      </c>
      <c r="AC75" s="14">
        <f t="shared" si="20"/>
        <v>3</v>
      </c>
      <c r="AD75" s="12">
        <f t="shared" si="21"/>
        <v>25</v>
      </c>
    </row>
    <row r="76" spans="2:30" s="7" customFormat="1" ht="28.5" customHeight="1">
      <c r="B76" s="148" t="s">
        <v>68</v>
      </c>
      <c r="C76" s="56">
        <v>0</v>
      </c>
      <c r="D76" s="57">
        <f t="shared" si="4"/>
        <v>0</v>
      </c>
      <c r="E76" s="56">
        <v>0</v>
      </c>
      <c r="F76" s="15">
        <f t="shared" si="5"/>
        <v>0</v>
      </c>
      <c r="G76" s="56">
        <v>1</v>
      </c>
      <c r="H76" s="57">
        <f t="shared" si="6"/>
        <v>0.03333333333333333</v>
      </c>
      <c r="I76" s="56">
        <v>1</v>
      </c>
      <c r="J76" s="109">
        <f t="shared" si="7"/>
        <v>0.02</v>
      </c>
      <c r="K76" s="56">
        <v>4</v>
      </c>
      <c r="L76" s="57">
        <f t="shared" si="8"/>
        <v>0.13333333333333333</v>
      </c>
      <c r="M76" s="56">
        <v>3</v>
      </c>
      <c r="N76" s="15">
        <f t="shared" si="9"/>
        <v>0.06</v>
      </c>
      <c r="O76" s="56">
        <v>24</v>
      </c>
      <c r="P76" s="57">
        <f t="shared" si="10"/>
        <v>0.8</v>
      </c>
      <c r="Q76" s="56">
        <v>46</v>
      </c>
      <c r="R76" s="109">
        <f t="shared" si="11"/>
        <v>0.92</v>
      </c>
      <c r="S76" s="69">
        <v>1</v>
      </c>
      <c r="T76" s="15">
        <f t="shared" si="12"/>
        <v>0.03333333333333333</v>
      </c>
      <c r="U76" s="71">
        <v>0</v>
      </c>
      <c r="V76" s="15">
        <f t="shared" si="13"/>
        <v>0</v>
      </c>
      <c r="W76" s="125">
        <f t="shared" si="14"/>
        <v>30</v>
      </c>
      <c r="X76" s="76">
        <f t="shared" si="15"/>
        <v>1</v>
      </c>
      <c r="Y76" s="70">
        <f t="shared" si="16"/>
        <v>50</v>
      </c>
      <c r="Z76" s="45">
        <f t="shared" si="17"/>
        <v>1</v>
      </c>
      <c r="AA76" s="14">
        <f t="shared" si="18"/>
        <v>0</v>
      </c>
      <c r="AB76" s="14">
        <f t="shared" si="19"/>
        <v>1</v>
      </c>
      <c r="AC76" s="14">
        <f t="shared" si="20"/>
        <v>4</v>
      </c>
      <c r="AD76" s="12">
        <f t="shared" si="21"/>
        <v>24</v>
      </c>
    </row>
    <row r="77" spans="2:30" s="7" customFormat="1" ht="28.5" customHeight="1">
      <c r="B77" s="148" t="s">
        <v>69</v>
      </c>
      <c r="C77" s="56">
        <v>2</v>
      </c>
      <c r="D77" s="57">
        <f t="shared" si="4"/>
        <v>0.06666666666666667</v>
      </c>
      <c r="E77" s="56">
        <v>2</v>
      </c>
      <c r="F77" s="15">
        <f t="shared" si="5"/>
        <v>0.04</v>
      </c>
      <c r="G77" s="56">
        <v>6</v>
      </c>
      <c r="H77" s="57">
        <f t="shared" si="6"/>
        <v>0.2</v>
      </c>
      <c r="I77" s="56">
        <v>8</v>
      </c>
      <c r="J77" s="109">
        <f t="shared" si="7"/>
        <v>0.16</v>
      </c>
      <c r="K77" s="56">
        <v>5</v>
      </c>
      <c r="L77" s="57">
        <f t="shared" si="8"/>
        <v>0.16666666666666666</v>
      </c>
      <c r="M77" s="56">
        <v>17</v>
      </c>
      <c r="N77" s="15">
        <f t="shared" si="9"/>
        <v>0.34</v>
      </c>
      <c r="O77" s="56">
        <v>16</v>
      </c>
      <c r="P77" s="57">
        <f t="shared" si="10"/>
        <v>0.5333333333333333</v>
      </c>
      <c r="Q77" s="56">
        <v>21</v>
      </c>
      <c r="R77" s="109">
        <f t="shared" si="11"/>
        <v>0.42</v>
      </c>
      <c r="S77" s="69">
        <v>1</v>
      </c>
      <c r="T77" s="15">
        <f t="shared" si="12"/>
        <v>0.03333333333333333</v>
      </c>
      <c r="U77" s="71">
        <v>2</v>
      </c>
      <c r="V77" s="15">
        <f t="shared" si="13"/>
        <v>0.04</v>
      </c>
      <c r="W77" s="125">
        <f t="shared" si="14"/>
        <v>30</v>
      </c>
      <c r="X77" s="76">
        <f t="shared" si="15"/>
        <v>1</v>
      </c>
      <c r="Y77" s="70">
        <f t="shared" si="16"/>
        <v>50</v>
      </c>
      <c r="Z77" s="45">
        <f t="shared" si="17"/>
        <v>1</v>
      </c>
      <c r="AA77" s="13">
        <f t="shared" si="18"/>
        <v>2</v>
      </c>
      <c r="AB77" s="13">
        <f t="shared" si="19"/>
        <v>6</v>
      </c>
      <c r="AC77" s="13">
        <f t="shared" si="20"/>
        <v>5</v>
      </c>
      <c r="AD77" s="12">
        <f t="shared" si="21"/>
        <v>16</v>
      </c>
    </row>
    <row r="78" spans="2:30" s="7" customFormat="1" ht="28.5" customHeight="1" thickBot="1">
      <c r="B78" s="149" t="s">
        <v>74</v>
      </c>
      <c r="C78" s="103">
        <v>10</v>
      </c>
      <c r="D78" s="89">
        <f t="shared" si="4"/>
        <v>0.3333333333333333</v>
      </c>
      <c r="E78" s="103">
        <v>13</v>
      </c>
      <c r="F78" s="90">
        <f t="shared" si="5"/>
        <v>0.26</v>
      </c>
      <c r="G78" s="103">
        <v>6</v>
      </c>
      <c r="H78" s="89">
        <f t="shared" si="6"/>
        <v>0.2</v>
      </c>
      <c r="I78" s="103">
        <v>19</v>
      </c>
      <c r="J78" s="111">
        <f t="shared" si="7"/>
        <v>0.38</v>
      </c>
      <c r="K78" s="103">
        <v>7</v>
      </c>
      <c r="L78" s="89">
        <f t="shared" si="8"/>
        <v>0.23333333333333334</v>
      </c>
      <c r="M78" s="103">
        <v>10</v>
      </c>
      <c r="N78" s="90">
        <f t="shared" si="9"/>
        <v>0.2</v>
      </c>
      <c r="O78" s="103">
        <v>6</v>
      </c>
      <c r="P78" s="89">
        <f t="shared" si="10"/>
        <v>0.2</v>
      </c>
      <c r="Q78" s="103">
        <v>8</v>
      </c>
      <c r="R78" s="111">
        <f t="shared" si="11"/>
        <v>0.16</v>
      </c>
      <c r="S78" s="147">
        <v>1</v>
      </c>
      <c r="T78" s="90">
        <f t="shared" si="12"/>
        <v>0.03333333333333333</v>
      </c>
      <c r="U78" s="122">
        <v>0</v>
      </c>
      <c r="V78" s="90">
        <f t="shared" si="13"/>
        <v>0</v>
      </c>
      <c r="W78" s="126">
        <f t="shared" si="14"/>
        <v>30</v>
      </c>
      <c r="X78" s="118">
        <f t="shared" si="15"/>
        <v>0.9999999999999999</v>
      </c>
      <c r="Y78" s="79">
        <f t="shared" si="16"/>
        <v>50</v>
      </c>
      <c r="Z78" s="46">
        <f t="shared" si="17"/>
        <v>1</v>
      </c>
      <c r="AA78" s="13">
        <f t="shared" si="18"/>
        <v>10</v>
      </c>
      <c r="AB78" s="13">
        <f t="shared" si="19"/>
        <v>6</v>
      </c>
      <c r="AC78" s="13">
        <f t="shared" si="20"/>
        <v>7</v>
      </c>
      <c r="AD78" s="12">
        <f t="shared" si="21"/>
        <v>6</v>
      </c>
    </row>
    <row r="79" spans="2:20" s="17" customFormat="1" ht="18" customHeight="1" thickBot="1">
      <c r="B79" s="74"/>
      <c r="C79" s="16"/>
      <c r="D79" s="15"/>
      <c r="E79" s="16"/>
      <c r="F79" s="15"/>
      <c r="G79" s="16"/>
      <c r="H79" s="15"/>
      <c r="I79" s="16"/>
      <c r="J79" s="15"/>
      <c r="K79" s="69"/>
      <c r="L79" s="15"/>
      <c r="M79" s="75"/>
      <c r="N79" s="76"/>
      <c r="O79" s="74"/>
      <c r="P79" s="77"/>
      <c r="Q79" s="77"/>
      <c r="R79" s="77"/>
      <c r="S79" s="77"/>
      <c r="T79" s="78"/>
    </row>
    <row r="80" spans="2:26" s="7" customFormat="1" ht="21" customHeight="1">
      <c r="B80" s="169" t="s">
        <v>70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1"/>
    </row>
    <row r="81" spans="2:26" s="7" customFormat="1" ht="21" customHeight="1" thickBot="1">
      <c r="B81" s="164" t="s">
        <v>71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6"/>
    </row>
    <row r="82" spans="2:26" s="7" customFormat="1" ht="21" customHeight="1" thickBot="1">
      <c r="B82" s="167"/>
      <c r="C82" s="158" t="s">
        <v>14</v>
      </c>
      <c r="D82" s="157"/>
      <c r="E82" s="157"/>
      <c r="F82" s="159"/>
      <c r="G82" s="157" t="s">
        <v>15</v>
      </c>
      <c r="H82" s="157"/>
      <c r="I82" s="157"/>
      <c r="J82" s="157"/>
      <c r="K82" s="158" t="s">
        <v>16</v>
      </c>
      <c r="L82" s="157"/>
      <c r="M82" s="157"/>
      <c r="N82" s="159"/>
      <c r="O82" s="157" t="s">
        <v>17</v>
      </c>
      <c r="P82" s="157"/>
      <c r="Q82" s="157"/>
      <c r="R82" s="157"/>
      <c r="S82" s="158" t="s">
        <v>58</v>
      </c>
      <c r="T82" s="157"/>
      <c r="U82" s="157"/>
      <c r="V82" s="159"/>
      <c r="W82" s="160" t="s">
        <v>4</v>
      </c>
      <c r="X82" s="160"/>
      <c r="Y82" s="160"/>
      <c r="Z82" s="161"/>
    </row>
    <row r="83" spans="2:26" s="7" customFormat="1" ht="21" customHeight="1" thickBot="1">
      <c r="B83" s="168"/>
      <c r="C83" s="173" t="s">
        <v>112</v>
      </c>
      <c r="D83" s="174"/>
      <c r="E83" s="173" t="s">
        <v>118</v>
      </c>
      <c r="F83" s="174"/>
      <c r="G83" s="173" t="s">
        <v>112</v>
      </c>
      <c r="H83" s="174"/>
      <c r="I83" s="173" t="s">
        <v>118</v>
      </c>
      <c r="J83" s="174"/>
      <c r="K83" s="173" t="s">
        <v>112</v>
      </c>
      <c r="L83" s="174"/>
      <c r="M83" s="173" t="s">
        <v>118</v>
      </c>
      <c r="N83" s="174"/>
      <c r="O83" s="173" t="s">
        <v>112</v>
      </c>
      <c r="P83" s="174"/>
      <c r="Q83" s="173" t="s">
        <v>118</v>
      </c>
      <c r="R83" s="174"/>
      <c r="S83" s="173" t="s">
        <v>112</v>
      </c>
      <c r="T83" s="174"/>
      <c r="U83" s="173" t="s">
        <v>118</v>
      </c>
      <c r="V83" s="174"/>
      <c r="W83" s="173" t="s">
        <v>112</v>
      </c>
      <c r="X83" s="174"/>
      <c r="Y83" s="173" t="s">
        <v>118</v>
      </c>
      <c r="Z83" s="174"/>
    </row>
    <row r="84" spans="2:30" s="7" customFormat="1" ht="28.5" customHeight="1">
      <c r="B84" s="22" t="s">
        <v>72</v>
      </c>
      <c r="C84" s="135">
        <v>0</v>
      </c>
      <c r="D84" s="81">
        <f>C84/W84</f>
        <v>0</v>
      </c>
      <c r="E84" s="80">
        <v>0</v>
      </c>
      <c r="F84" s="136">
        <f>E84/Y84</f>
        <v>0</v>
      </c>
      <c r="G84" s="133">
        <v>1</v>
      </c>
      <c r="H84" s="81">
        <f>G84/W84</f>
        <v>0.03333333333333333</v>
      </c>
      <c r="I84" s="80">
        <v>0</v>
      </c>
      <c r="J84" s="82">
        <f>I84/Y84</f>
        <v>0</v>
      </c>
      <c r="K84" s="135">
        <v>3</v>
      </c>
      <c r="L84" s="81">
        <f>K84/W84</f>
        <v>0.1</v>
      </c>
      <c r="M84" s="80">
        <v>0</v>
      </c>
      <c r="N84" s="136">
        <f>M84/Y84</f>
        <v>0</v>
      </c>
      <c r="O84" s="133">
        <v>25</v>
      </c>
      <c r="P84" s="81">
        <f>O84/W84</f>
        <v>0.8333333333333334</v>
      </c>
      <c r="Q84" s="80">
        <v>50</v>
      </c>
      <c r="R84" s="82">
        <f>Q84/Y84</f>
        <v>1</v>
      </c>
      <c r="S84" s="139">
        <v>1</v>
      </c>
      <c r="T84" s="82">
        <f>S84/W84</f>
        <v>0.03333333333333333</v>
      </c>
      <c r="U84" s="141">
        <v>0</v>
      </c>
      <c r="V84" s="136">
        <f>U84/Y84</f>
        <v>0</v>
      </c>
      <c r="W84" s="75">
        <f>O84+K84+G84+C84+S84</f>
        <v>30</v>
      </c>
      <c r="X84" s="76">
        <f>D84+H84+L84+P84+T84</f>
        <v>1</v>
      </c>
      <c r="Y84" s="120">
        <f>Q84+M84+I84+E84+U84</f>
        <v>50</v>
      </c>
      <c r="Z84" s="45">
        <f>F84+J84+N84+R84+V84</f>
        <v>1</v>
      </c>
      <c r="AA84" s="13">
        <f>C84</f>
        <v>0</v>
      </c>
      <c r="AB84" s="13">
        <f>G84</f>
        <v>1</v>
      </c>
      <c r="AC84" s="13">
        <f>K84</f>
        <v>3</v>
      </c>
      <c r="AD84" s="12">
        <f>O84</f>
        <v>25</v>
      </c>
    </row>
    <row r="85" spans="2:30" s="7" customFormat="1" ht="28.5" customHeight="1">
      <c r="B85" s="22" t="s">
        <v>21</v>
      </c>
      <c r="C85" s="135">
        <v>0</v>
      </c>
      <c r="D85" s="81">
        <f>C85/W85</f>
        <v>0</v>
      </c>
      <c r="E85" s="80">
        <v>0</v>
      </c>
      <c r="F85" s="136">
        <f>E85/Y85</f>
        <v>0</v>
      </c>
      <c r="G85" s="133">
        <v>1</v>
      </c>
      <c r="H85" s="81">
        <f>G85/W85</f>
        <v>0.03333333333333333</v>
      </c>
      <c r="I85" s="80">
        <v>0</v>
      </c>
      <c r="J85" s="82">
        <f>I85/Y85</f>
        <v>0</v>
      </c>
      <c r="K85" s="135">
        <v>2</v>
      </c>
      <c r="L85" s="81">
        <f>K85/W85</f>
        <v>0.06666666666666667</v>
      </c>
      <c r="M85" s="80">
        <v>0</v>
      </c>
      <c r="N85" s="136">
        <f>M85/Y85</f>
        <v>0</v>
      </c>
      <c r="O85" s="133">
        <v>26</v>
      </c>
      <c r="P85" s="81">
        <f>O85/W85</f>
        <v>0.8666666666666667</v>
      </c>
      <c r="Q85" s="80">
        <v>50</v>
      </c>
      <c r="R85" s="82">
        <f>Q85/Y85</f>
        <v>1</v>
      </c>
      <c r="S85" s="135">
        <v>1</v>
      </c>
      <c r="T85" s="82">
        <f>S85/W85</f>
        <v>0.03333333333333333</v>
      </c>
      <c r="U85" s="80">
        <v>0</v>
      </c>
      <c r="V85" s="136">
        <f>U85/Y85</f>
        <v>0</v>
      </c>
      <c r="W85" s="75">
        <f>O85+K85+G85+C85+S85</f>
        <v>30</v>
      </c>
      <c r="X85" s="76">
        <f>D85+H85+L85+P85+T85</f>
        <v>1</v>
      </c>
      <c r="Y85" s="70">
        <f>Q85+M85+I85+E85+U85</f>
        <v>50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4" t="s">
        <v>73</v>
      </c>
      <c r="C86" s="137">
        <v>0</v>
      </c>
      <c r="D86" s="131">
        <f>C86/W86</f>
        <v>0</v>
      </c>
      <c r="E86" s="130">
        <v>0</v>
      </c>
      <c r="F86" s="138">
        <f>E86/Y86</f>
        <v>0</v>
      </c>
      <c r="G86" s="134">
        <v>1</v>
      </c>
      <c r="H86" s="131">
        <f>G86/W86</f>
        <v>0.03333333333333333</v>
      </c>
      <c r="I86" s="130">
        <v>0</v>
      </c>
      <c r="J86" s="132">
        <f>I86/Y86</f>
        <v>0</v>
      </c>
      <c r="K86" s="137">
        <v>1</v>
      </c>
      <c r="L86" s="131">
        <f>K86/W86</f>
        <v>0.03333333333333333</v>
      </c>
      <c r="M86" s="130">
        <v>0</v>
      </c>
      <c r="N86" s="138">
        <f>M86/Y86</f>
        <v>0</v>
      </c>
      <c r="O86" s="134">
        <v>27</v>
      </c>
      <c r="P86" s="131">
        <f>O86/W86</f>
        <v>0.9</v>
      </c>
      <c r="Q86" s="130">
        <v>50</v>
      </c>
      <c r="R86" s="132">
        <f>Q86/Y86</f>
        <v>1</v>
      </c>
      <c r="S86" s="137">
        <v>1</v>
      </c>
      <c r="T86" s="132">
        <f>S86/W86</f>
        <v>0.03333333333333333</v>
      </c>
      <c r="U86" s="130">
        <v>0</v>
      </c>
      <c r="V86" s="138">
        <f>U86/Y86</f>
        <v>0</v>
      </c>
      <c r="W86" s="105">
        <f>O86+K86+G86+C86+S86</f>
        <v>30</v>
      </c>
      <c r="X86" s="118">
        <f>D86+H86+L86+P86+T86</f>
        <v>1</v>
      </c>
      <c r="Y86" s="79">
        <f>Q86+M86+I86+E86+U86</f>
        <v>50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1"/>
      <c r="K87" s="67"/>
      <c r="L87" s="31"/>
      <c r="M87" s="73"/>
      <c r="N87" s="41"/>
    </row>
    <row r="88" spans="2:26" s="7" customFormat="1" ht="21" customHeight="1">
      <c r="B88" s="169" t="s">
        <v>23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1"/>
    </row>
    <row r="89" spans="2:26" s="7" customFormat="1" ht="21" customHeight="1" thickBot="1">
      <c r="B89" s="164" t="s">
        <v>30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6"/>
    </row>
    <row r="90" spans="2:26" s="7" customFormat="1" ht="21" customHeight="1" thickBot="1">
      <c r="B90" s="167"/>
      <c r="C90" s="158" t="s">
        <v>14</v>
      </c>
      <c r="D90" s="157"/>
      <c r="E90" s="157"/>
      <c r="F90" s="159"/>
      <c r="G90" s="157" t="s">
        <v>15</v>
      </c>
      <c r="H90" s="157"/>
      <c r="I90" s="157"/>
      <c r="J90" s="157"/>
      <c r="K90" s="158" t="s">
        <v>16</v>
      </c>
      <c r="L90" s="157"/>
      <c r="M90" s="157"/>
      <c r="N90" s="159"/>
      <c r="O90" s="157" t="s">
        <v>17</v>
      </c>
      <c r="P90" s="157"/>
      <c r="Q90" s="157"/>
      <c r="R90" s="157"/>
      <c r="S90" s="158" t="s">
        <v>58</v>
      </c>
      <c r="T90" s="157"/>
      <c r="U90" s="157"/>
      <c r="V90" s="159"/>
      <c r="W90" s="160" t="s">
        <v>4</v>
      </c>
      <c r="X90" s="160"/>
      <c r="Y90" s="160"/>
      <c r="Z90" s="161"/>
    </row>
    <row r="91" spans="2:26" s="7" customFormat="1" ht="21" customHeight="1" thickBot="1">
      <c r="B91" s="168"/>
      <c r="C91" s="173" t="s">
        <v>112</v>
      </c>
      <c r="D91" s="174"/>
      <c r="E91" s="173" t="s">
        <v>118</v>
      </c>
      <c r="F91" s="174"/>
      <c r="G91" s="173" t="s">
        <v>112</v>
      </c>
      <c r="H91" s="174"/>
      <c r="I91" s="173" t="s">
        <v>118</v>
      </c>
      <c r="J91" s="174"/>
      <c r="K91" s="173" t="s">
        <v>112</v>
      </c>
      <c r="L91" s="174"/>
      <c r="M91" s="173" t="s">
        <v>118</v>
      </c>
      <c r="N91" s="174"/>
      <c r="O91" s="173" t="s">
        <v>112</v>
      </c>
      <c r="P91" s="174"/>
      <c r="Q91" s="173" t="s">
        <v>118</v>
      </c>
      <c r="R91" s="174"/>
      <c r="S91" s="173" t="s">
        <v>112</v>
      </c>
      <c r="T91" s="174"/>
      <c r="U91" s="173" t="s">
        <v>118</v>
      </c>
      <c r="V91" s="174"/>
      <c r="W91" s="173" t="s">
        <v>112</v>
      </c>
      <c r="X91" s="174"/>
      <c r="Y91" s="173" t="s">
        <v>118</v>
      </c>
      <c r="Z91" s="174"/>
    </row>
    <row r="92" spans="2:26" s="7" customFormat="1" ht="28.5" customHeight="1" thickBot="1">
      <c r="B92" s="104" t="s">
        <v>24</v>
      </c>
      <c r="C92" s="114">
        <v>0</v>
      </c>
      <c r="D92" s="62">
        <f>C92/W92</f>
        <v>0</v>
      </c>
      <c r="E92" s="61">
        <v>0</v>
      </c>
      <c r="F92" s="115">
        <f>E92/Y92</f>
        <v>0</v>
      </c>
      <c r="G92" s="107">
        <v>1</v>
      </c>
      <c r="H92" s="62">
        <f>G92/W92</f>
        <v>0.03333333333333333</v>
      </c>
      <c r="I92" s="61">
        <v>1</v>
      </c>
      <c r="J92" s="42">
        <f>I92/Y92</f>
        <v>0.02</v>
      </c>
      <c r="K92" s="114">
        <v>3</v>
      </c>
      <c r="L92" s="62">
        <f>K92/W92</f>
        <v>0.1</v>
      </c>
      <c r="M92" s="61">
        <v>7</v>
      </c>
      <c r="N92" s="115">
        <f>M92/Y92</f>
        <v>0.14</v>
      </c>
      <c r="O92" s="107">
        <v>25</v>
      </c>
      <c r="P92" s="62">
        <f>O92/W92</f>
        <v>0.8333333333333334</v>
      </c>
      <c r="Q92" s="61">
        <v>42</v>
      </c>
      <c r="R92" s="42">
        <f>Q92/Y92</f>
        <v>0.84</v>
      </c>
      <c r="S92" s="116">
        <v>1</v>
      </c>
      <c r="T92" s="42">
        <f>S92/W92</f>
        <v>0.03333333333333333</v>
      </c>
      <c r="U92" s="123">
        <v>0</v>
      </c>
      <c r="V92" s="115">
        <f>U92/Y92</f>
        <v>0</v>
      </c>
      <c r="W92" s="117">
        <f>C92+G92+K92+O92+S92</f>
        <v>30</v>
      </c>
      <c r="X92" s="119">
        <f>D92+H92+L92+P92+T92</f>
        <v>1</v>
      </c>
      <c r="Y92" s="124">
        <f>E92+I92+M92+Q92+U92</f>
        <v>50</v>
      </c>
      <c r="Z92" s="44">
        <f>F92+J92+N92+R92+V92</f>
        <v>1</v>
      </c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7"/>
      <c r="L482" s="31"/>
      <c r="M482" s="40"/>
      <c r="N482" s="41"/>
    </row>
    <row r="483" spans="2:14" s="7" customFormat="1" ht="15" customHeight="1">
      <c r="B483" s="11"/>
      <c r="D483" s="9"/>
      <c r="F483" s="9"/>
      <c r="H483" s="9"/>
      <c r="J483" s="31"/>
      <c r="K483" s="67"/>
      <c r="L483" s="31"/>
      <c r="M483" s="40"/>
      <c r="N483" s="41"/>
    </row>
  </sheetData>
  <sheetProtection/>
  <mergeCells count="87">
    <mergeCell ref="B2:F2"/>
    <mergeCell ref="B3:F3"/>
    <mergeCell ref="B5:F5"/>
    <mergeCell ref="B70:B71"/>
    <mergeCell ref="C40:D40"/>
    <mergeCell ref="C7:D7"/>
    <mergeCell ref="B7:B8"/>
    <mergeCell ref="B38:F38"/>
    <mergeCell ref="B39:F39"/>
    <mergeCell ref="B68:Z68"/>
    <mergeCell ref="B80:Z80"/>
    <mergeCell ref="B81:Z81"/>
    <mergeCell ref="B88:Z88"/>
    <mergeCell ref="B89:Z89"/>
    <mergeCell ref="B82:B83"/>
    <mergeCell ref="C82:F82"/>
    <mergeCell ref="G82:J82"/>
    <mergeCell ref="K82:N82"/>
    <mergeCell ref="O82:R82"/>
    <mergeCell ref="S82:V82"/>
    <mergeCell ref="B69:Z69"/>
    <mergeCell ref="E7:F7"/>
    <mergeCell ref="C8:D8"/>
    <mergeCell ref="E8:F8"/>
    <mergeCell ref="C12:D12"/>
    <mergeCell ref="E12:F12"/>
    <mergeCell ref="B10:F10"/>
    <mergeCell ref="B11:F11"/>
    <mergeCell ref="E40:F40"/>
    <mergeCell ref="C52:D52"/>
    <mergeCell ref="E52:F52"/>
    <mergeCell ref="C60:D60"/>
    <mergeCell ref="E60:F60"/>
    <mergeCell ref="B50:F50"/>
    <mergeCell ref="B51:F51"/>
    <mergeCell ref="B58:F58"/>
    <mergeCell ref="B59:F59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0:B91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8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9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5" t="s">
        <v>32</v>
      </c>
      <c r="C2" s="196"/>
      <c r="D2" s="196"/>
      <c r="E2" s="196"/>
      <c r="F2" s="19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8" t="s">
        <v>25</v>
      </c>
      <c r="C3" s="199"/>
      <c r="D3" s="199"/>
      <c r="E3" s="199"/>
      <c r="F3" s="20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51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12</v>
      </c>
      <c r="D8" s="187"/>
      <c r="E8" s="186">
        <v>22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17">
        <v>7</v>
      </c>
      <c r="D13" s="20">
        <f>C13/C17</f>
        <v>0.5833333333333334</v>
      </c>
      <c r="E13" s="17">
        <v>11</v>
      </c>
      <c r="F13" s="20">
        <f>E13/E17</f>
        <v>0.5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17">
        <v>5</v>
      </c>
      <c r="D14" s="20">
        <f>C14/C17</f>
        <v>0.4166666666666667</v>
      </c>
      <c r="E14" s="17">
        <v>10</v>
      </c>
      <c r="F14" s="20">
        <f>E14/E17</f>
        <v>0.45454545454545453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1</v>
      </c>
      <c r="F15" s="20">
        <f>E15/E17</f>
        <v>0.045454545454545456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12</v>
      </c>
      <c r="D17" s="49">
        <f>SUM(D13:D16)</f>
        <v>1</v>
      </c>
      <c r="E17" s="48">
        <f>SUM(E13:E16)</f>
        <v>22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24">
        <v>12</v>
      </c>
      <c r="D18" s="25">
        <f>C18/C22</f>
        <v>1</v>
      </c>
      <c r="E18" s="24">
        <v>19</v>
      </c>
      <c r="F18" s="25">
        <f>E18/E22</f>
        <v>0.8636363636363636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1</v>
      </c>
      <c r="F19" s="20">
        <f>E19/E22</f>
        <v>0.045454545454545456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2</v>
      </c>
      <c r="F20" s="20">
        <f>E20/E22</f>
        <v>0.09090909090909091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12</v>
      </c>
      <c r="D22" s="49">
        <f>SUM(D18:D21)</f>
        <v>1</v>
      </c>
      <c r="E22" s="48">
        <f>SUM(E18:E21)</f>
        <v>22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24">
        <v>0</v>
      </c>
      <c r="D23" s="25">
        <f aca="true" t="shared" si="0" ref="D23:D31">C23/$C$32</f>
        <v>0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17">
        <v>6</v>
      </c>
      <c r="D24" s="20">
        <f t="shared" si="0"/>
        <v>0.5</v>
      </c>
      <c r="E24" s="17">
        <v>6</v>
      </c>
      <c r="F24" s="20">
        <f aca="true" t="shared" si="1" ref="F24:F31">E24/$E$32</f>
        <v>0.2727272727272727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17">
        <v>1</v>
      </c>
      <c r="D25" s="20">
        <f t="shared" si="0"/>
        <v>0.08333333333333333</v>
      </c>
      <c r="E25" s="17">
        <v>1</v>
      </c>
      <c r="F25" s="20">
        <f t="shared" si="1"/>
        <v>0.045454545454545456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17">
        <v>2</v>
      </c>
      <c r="D26" s="20">
        <f t="shared" si="0"/>
        <v>0.16666666666666666</v>
      </c>
      <c r="E26" s="17">
        <v>2</v>
      </c>
      <c r="F26" s="20">
        <f t="shared" si="1"/>
        <v>0.09090909090909091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17">
        <v>1</v>
      </c>
      <c r="D27" s="20">
        <f t="shared" si="0"/>
        <v>0.08333333333333333</v>
      </c>
      <c r="E27" s="17">
        <v>1</v>
      </c>
      <c r="F27" s="20">
        <f t="shared" si="1"/>
        <v>0.045454545454545456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17">
        <v>0</v>
      </c>
      <c r="D28" s="20">
        <f t="shared" si="0"/>
        <v>0</v>
      </c>
      <c r="E28" s="17">
        <v>0</v>
      </c>
      <c r="F28" s="20">
        <f t="shared" si="1"/>
        <v>0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2</v>
      </c>
      <c r="F29" s="20">
        <f t="shared" si="1"/>
        <v>0.09090909090909091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17">
        <v>2</v>
      </c>
      <c r="D30" s="20">
        <f t="shared" si="0"/>
        <v>0.16666666666666666</v>
      </c>
      <c r="E30" s="17">
        <v>9</v>
      </c>
      <c r="F30" s="20">
        <f t="shared" si="1"/>
        <v>0.4090909090909091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10">
        <v>0</v>
      </c>
      <c r="D31" s="21">
        <f t="shared" si="0"/>
        <v>0</v>
      </c>
      <c r="E31" s="10">
        <v>1</v>
      </c>
      <c r="F31" s="21">
        <f t="shared" si="1"/>
        <v>0.045454545454545456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12</v>
      </c>
      <c r="D32" s="49">
        <f>SUM(D23:D31)</f>
        <v>1</v>
      </c>
      <c r="E32" s="48">
        <f>SUM(E23:E31)</f>
        <v>22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24">
        <v>12</v>
      </c>
      <c r="D33" s="25">
        <f>C33/C36</f>
        <v>1</v>
      </c>
      <c r="E33" s="24">
        <v>15</v>
      </c>
      <c r="F33" s="25">
        <f>E33/E36</f>
        <v>0.6818181818181818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17">
        <v>0</v>
      </c>
      <c r="D34" s="20">
        <f>C34/C36</f>
        <v>0</v>
      </c>
      <c r="E34" s="17">
        <v>4</v>
      </c>
      <c r="F34" s="20">
        <f>E34/E36</f>
        <v>0.18181818181818182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10">
        <v>0</v>
      </c>
      <c r="D35" s="21">
        <f>C35/C36</f>
        <v>0</v>
      </c>
      <c r="E35" s="10">
        <v>3</v>
      </c>
      <c r="F35" s="21">
        <f>E35/E36</f>
        <v>0.13636363636363635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12</v>
      </c>
      <c r="D36" s="49">
        <f>SUM(D33:D35)</f>
        <v>1</v>
      </c>
      <c r="E36" s="48">
        <f>SUM(E33:E35)</f>
        <v>22</v>
      </c>
      <c r="F36" s="49">
        <f>SUM(F33:F35)</f>
        <v>0.9999999999999999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52</v>
      </c>
      <c r="C41" s="17">
        <v>6</v>
      </c>
      <c r="D41" s="20">
        <f aca="true" t="shared" si="2" ref="D41:D46">C41/$C$47</f>
        <v>0.3157894736842105</v>
      </c>
      <c r="E41" s="17">
        <v>4</v>
      </c>
      <c r="F41" s="20">
        <f aca="true" t="shared" si="3" ref="F41:F46">E41/$E$47</f>
        <v>0.14285714285714285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53</v>
      </c>
      <c r="C42" s="17">
        <v>5</v>
      </c>
      <c r="D42" s="20">
        <f t="shared" si="2"/>
        <v>0.2631578947368421</v>
      </c>
      <c r="E42" s="17">
        <v>7</v>
      </c>
      <c r="F42" s="20">
        <f t="shared" si="3"/>
        <v>0.25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54</v>
      </c>
      <c r="C43" s="17">
        <v>1</v>
      </c>
      <c r="D43" s="20">
        <f t="shared" si="2"/>
        <v>0.05263157894736842</v>
      </c>
      <c r="E43" s="17">
        <v>3</v>
      </c>
      <c r="F43" s="20">
        <f t="shared" si="3"/>
        <v>0.10714285714285714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55</v>
      </c>
      <c r="C44" s="17">
        <v>2</v>
      </c>
      <c r="D44" s="20">
        <f t="shared" si="2"/>
        <v>0.10526315789473684</v>
      </c>
      <c r="E44" s="17">
        <v>6</v>
      </c>
      <c r="F44" s="20">
        <f t="shared" si="3"/>
        <v>0.21428571428571427</v>
      </c>
      <c r="H44" s="9"/>
      <c r="J44" s="31"/>
      <c r="K44" s="67"/>
      <c r="L44" s="31"/>
      <c r="M44" s="40"/>
      <c r="N44" s="41"/>
    </row>
    <row r="45" spans="2:14" s="7" customFormat="1" ht="28.5" customHeight="1">
      <c r="B45" s="22" t="s">
        <v>56</v>
      </c>
      <c r="C45" s="17">
        <v>3</v>
      </c>
      <c r="D45" s="20">
        <f t="shared" si="2"/>
        <v>0.15789473684210525</v>
      </c>
      <c r="E45" s="17">
        <v>5</v>
      </c>
      <c r="F45" s="20">
        <f t="shared" si="3"/>
        <v>0.17857142857142858</v>
      </c>
      <c r="H45" s="9"/>
      <c r="J45" s="31"/>
      <c r="K45" s="67"/>
      <c r="L45" s="31"/>
      <c r="M45" s="40"/>
      <c r="N45" s="41"/>
    </row>
    <row r="46" spans="2:14" s="7" customFormat="1" ht="28.5" customHeight="1" thickBot="1">
      <c r="B46" s="59" t="s">
        <v>57</v>
      </c>
      <c r="C46" s="10">
        <v>2</v>
      </c>
      <c r="D46" s="21">
        <f t="shared" si="2"/>
        <v>0.10526315789473684</v>
      </c>
      <c r="E46" s="10">
        <v>3</v>
      </c>
      <c r="F46" s="21">
        <f t="shared" si="3"/>
        <v>0.10714285714285714</v>
      </c>
      <c r="H46" s="9"/>
      <c r="J46" s="31"/>
      <c r="K46" s="67"/>
      <c r="L46" s="31"/>
      <c r="M46" s="40"/>
      <c r="N46" s="41"/>
    </row>
    <row r="47" spans="2:14" s="50" customFormat="1" ht="28.5" customHeight="1" thickBot="1" thickTop="1">
      <c r="B47" s="60" t="s">
        <v>4</v>
      </c>
      <c r="C47" s="100">
        <f>SUM(C41:C46)</f>
        <v>19</v>
      </c>
      <c r="D47" s="49">
        <f>SUM(D41:D46)</f>
        <v>0.9999999999999999</v>
      </c>
      <c r="E47" s="48">
        <f>SUM(E41:E46)</f>
        <v>28</v>
      </c>
      <c r="F47" s="49">
        <f>SUM(F41:F46)</f>
        <v>1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69" t="s">
        <v>75</v>
      </c>
      <c r="C49" s="170"/>
      <c r="D49" s="170"/>
      <c r="E49" s="170"/>
      <c r="F49" s="171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64" t="s">
        <v>29</v>
      </c>
      <c r="C50" s="162"/>
      <c r="D50" s="162"/>
      <c r="E50" s="162"/>
      <c r="F50" s="166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6"/>
      <c r="C51" s="173" t="s">
        <v>112</v>
      </c>
      <c r="D51" s="174"/>
      <c r="E51" s="173" t="s">
        <v>118</v>
      </c>
      <c r="F51" s="174"/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11</v>
      </c>
      <c r="C52" s="98">
        <v>7</v>
      </c>
      <c r="D52" s="20">
        <f>C52/C55</f>
        <v>0.5833333333333334</v>
      </c>
      <c r="E52" s="17">
        <v>10</v>
      </c>
      <c r="F52" s="20">
        <f>E52/E55</f>
        <v>0.45454545454545453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12</v>
      </c>
      <c r="C53" s="98">
        <v>5</v>
      </c>
      <c r="D53" s="20">
        <f>C53/C55</f>
        <v>0.4166666666666667</v>
      </c>
      <c r="E53" s="17">
        <v>12</v>
      </c>
      <c r="F53" s="20">
        <f>E53/E55</f>
        <v>0.5454545454545454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9" t="s">
        <v>58</v>
      </c>
      <c r="C54" s="99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60" t="s">
        <v>4</v>
      </c>
      <c r="C55" s="100">
        <f>SUM(C52:C54)</f>
        <v>12</v>
      </c>
      <c r="D55" s="49">
        <f>SUM(D52:D54)</f>
        <v>1</v>
      </c>
      <c r="E55" s="48">
        <f>SUM(E52:E54)</f>
        <v>22</v>
      </c>
      <c r="F55" s="49">
        <f>SUM(F52:F54)</f>
        <v>1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69" t="s">
        <v>62</v>
      </c>
      <c r="C57" s="170"/>
      <c r="D57" s="170"/>
      <c r="E57" s="170"/>
      <c r="F57" s="171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64" t="s">
        <v>63</v>
      </c>
      <c r="C58" s="162"/>
      <c r="D58" s="162"/>
      <c r="E58" s="162"/>
      <c r="F58" s="166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4"/>
      <c r="C59" s="173" t="s">
        <v>112</v>
      </c>
      <c r="D59" s="174"/>
      <c r="E59" s="173" t="s">
        <v>118</v>
      </c>
      <c r="F59" s="174"/>
      <c r="H59" s="9"/>
      <c r="J59" s="31"/>
      <c r="K59" s="67"/>
      <c r="L59" s="31"/>
      <c r="M59" s="40"/>
      <c r="N59" s="41"/>
    </row>
    <row r="60" spans="2:14" s="7" customFormat="1" ht="21" customHeight="1">
      <c r="B60" s="26" t="s">
        <v>14</v>
      </c>
      <c r="C60" s="101">
        <v>0</v>
      </c>
      <c r="D60" s="25">
        <f>C60/$C$65</f>
        <v>0</v>
      </c>
      <c r="E60" s="101">
        <v>0</v>
      </c>
      <c r="F60" s="25">
        <f>E60/$E$65</f>
        <v>0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15</v>
      </c>
      <c r="C61" s="98">
        <v>2</v>
      </c>
      <c r="D61" s="20">
        <f>C61/$C$65</f>
        <v>0.16666666666666666</v>
      </c>
      <c r="E61" s="98">
        <v>4</v>
      </c>
      <c r="F61" s="20">
        <f>E61/$E$65</f>
        <v>0.18181818181818182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64</v>
      </c>
      <c r="C62" s="98">
        <v>4</v>
      </c>
      <c r="D62" s="20">
        <f>C62/$C$65</f>
        <v>0.3333333333333333</v>
      </c>
      <c r="E62" s="98">
        <v>5</v>
      </c>
      <c r="F62" s="20">
        <f>E62/$E$65</f>
        <v>0.22727272727272727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17</v>
      </c>
      <c r="C63" s="98">
        <v>2</v>
      </c>
      <c r="D63" s="20">
        <f>C63/$C$65</f>
        <v>0.16666666666666666</v>
      </c>
      <c r="E63" s="98">
        <v>3</v>
      </c>
      <c r="F63" s="20">
        <f>E63/$E$65</f>
        <v>0.13636363636363635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9" t="s">
        <v>58</v>
      </c>
      <c r="C64" s="99">
        <v>4</v>
      </c>
      <c r="D64" s="21">
        <f>C64/$C$65</f>
        <v>0.3333333333333333</v>
      </c>
      <c r="E64" s="99">
        <v>10</v>
      </c>
      <c r="F64" s="21">
        <f>E64/$E$65</f>
        <v>0.45454545454545453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60" t="s">
        <v>4</v>
      </c>
      <c r="C65" s="100">
        <f>SUM(C60:C64)</f>
        <v>12</v>
      </c>
      <c r="D65" s="49">
        <f>SUM(D60:D64)</f>
        <v>1</v>
      </c>
      <c r="E65" s="100">
        <f>SUM(E60:E64)</f>
        <v>22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69" t="s">
        <v>65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</row>
    <row r="68" spans="2:26" s="7" customFormat="1" ht="21" customHeight="1" thickBot="1">
      <c r="B68" s="164" t="s">
        <v>66</v>
      </c>
      <c r="C68" s="172"/>
      <c r="D68" s="172"/>
      <c r="E68" s="172"/>
      <c r="F68" s="172"/>
      <c r="G68" s="162"/>
      <c r="H68" s="162"/>
      <c r="I68" s="162"/>
      <c r="J68" s="162"/>
      <c r="K68" s="172"/>
      <c r="L68" s="172"/>
      <c r="M68" s="172"/>
      <c r="N68" s="172"/>
      <c r="O68" s="162"/>
      <c r="P68" s="162"/>
      <c r="Q68" s="162"/>
      <c r="R68" s="162"/>
      <c r="S68" s="172"/>
      <c r="T68" s="172"/>
      <c r="U68" s="172"/>
      <c r="V68" s="172"/>
      <c r="W68" s="162"/>
      <c r="X68" s="162"/>
      <c r="Y68" s="162"/>
      <c r="Z68" s="166"/>
    </row>
    <row r="69" spans="2:26" s="7" customFormat="1" ht="21" customHeight="1">
      <c r="B69" s="167"/>
      <c r="C69" s="158" t="s">
        <v>14</v>
      </c>
      <c r="D69" s="157"/>
      <c r="E69" s="157"/>
      <c r="F69" s="159"/>
      <c r="G69" s="157" t="s">
        <v>15</v>
      </c>
      <c r="H69" s="157"/>
      <c r="I69" s="157"/>
      <c r="J69" s="157"/>
      <c r="K69" s="158" t="s">
        <v>16</v>
      </c>
      <c r="L69" s="157"/>
      <c r="M69" s="157"/>
      <c r="N69" s="159"/>
      <c r="O69" s="157" t="s">
        <v>17</v>
      </c>
      <c r="P69" s="157"/>
      <c r="Q69" s="157"/>
      <c r="R69" s="157"/>
      <c r="S69" s="158" t="s">
        <v>58</v>
      </c>
      <c r="T69" s="157"/>
      <c r="U69" s="157"/>
      <c r="V69" s="159"/>
      <c r="W69" s="160" t="s">
        <v>4</v>
      </c>
      <c r="X69" s="160"/>
      <c r="Y69" s="160"/>
      <c r="Z69" s="161"/>
    </row>
    <row r="70" spans="2:26" s="7" customFormat="1" ht="21" customHeight="1" thickBot="1">
      <c r="B70" s="168"/>
      <c r="C70" s="164" t="s">
        <v>112</v>
      </c>
      <c r="D70" s="162"/>
      <c r="E70" s="165" t="s">
        <v>118</v>
      </c>
      <c r="F70" s="166"/>
      <c r="G70" s="164" t="s">
        <v>112</v>
      </c>
      <c r="H70" s="162"/>
      <c r="I70" s="165" t="s">
        <v>118</v>
      </c>
      <c r="J70" s="162"/>
      <c r="K70" s="164" t="s">
        <v>112</v>
      </c>
      <c r="L70" s="162"/>
      <c r="M70" s="165" t="s">
        <v>118</v>
      </c>
      <c r="N70" s="166"/>
      <c r="O70" s="164" t="s">
        <v>112</v>
      </c>
      <c r="P70" s="162"/>
      <c r="Q70" s="165" t="s">
        <v>118</v>
      </c>
      <c r="R70" s="162"/>
      <c r="S70" s="164" t="s">
        <v>112</v>
      </c>
      <c r="T70" s="162"/>
      <c r="U70" s="165" t="s">
        <v>118</v>
      </c>
      <c r="V70" s="166"/>
      <c r="W70" s="164" t="s">
        <v>112</v>
      </c>
      <c r="X70" s="162"/>
      <c r="Y70" s="165" t="s">
        <v>118</v>
      </c>
      <c r="Z70" s="166"/>
    </row>
    <row r="71" spans="2:30" s="7" customFormat="1" ht="28.5" customHeight="1">
      <c r="B71" s="22" t="s">
        <v>22</v>
      </c>
      <c r="C71" s="112">
        <v>0</v>
      </c>
      <c r="D71" s="57">
        <f aca="true" t="shared" si="4" ref="D71:D77">C71/W71</f>
        <v>0</v>
      </c>
      <c r="E71" s="56">
        <v>0</v>
      </c>
      <c r="F71" s="109">
        <f aca="true" t="shared" si="5" ref="F71:F77">E71/Y71</f>
        <v>0</v>
      </c>
      <c r="G71" s="56">
        <v>1</v>
      </c>
      <c r="H71" s="57">
        <f aca="true" t="shared" si="6" ref="H71:H77">G71/W71</f>
        <v>0.08333333333333333</v>
      </c>
      <c r="I71" s="56">
        <v>1</v>
      </c>
      <c r="J71" s="15">
        <f aca="true" t="shared" si="7" ref="J71:J77">I71/Y71</f>
        <v>0.045454545454545456</v>
      </c>
      <c r="K71" s="112">
        <v>3</v>
      </c>
      <c r="L71" s="57">
        <f aca="true" t="shared" si="8" ref="L71:L77">K71/W71</f>
        <v>0.25</v>
      </c>
      <c r="M71" s="56">
        <v>9</v>
      </c>
      <c r="N71" s="109">
        <f aca="true" t="shared" si="9" ref="N71:N77">M71/Y71</f>
        <v>0.4090909090909091</v>
      </c>
      <c r="O71" s="56">
        <v>7</v>
      </c>
      <c r="P71" s="57">
        <f aca="true" t="shared" si="10" ref="P71:P77">O71/W71</f>
        <v>0.5833333333333334</v>
      </c>
      <c r="Q71" s="56">
        <v>11</v>
      </c>
      <c r="R71" s="15">
        <f aca="true" t="shared" si="11" ref="R71:R77">Q71/Y71</f>
        <v>0.5</v>
      </c>
      <c r="S71" s="154">
        <v>1</v>
      </c>
      <c r="T71" s="15">
        <f aca="true" t="shared" si="12" ref="T71:T77">S71/W71</f>
        <v>0.08333333333333333</v>
      </c>
      <c r="U71" s="121">
        <v>1</v>
      </c>
      <c r="V71" s="109">
        <f aca="true" t="shared" si="13" ref="V71:V77">U71/Y71</f>
        <v>0.045454545454545456</v>
      </c>
      <c r="W71" s="75">
        <f aca="true" t="shared" si="14" ref="W71:W77">O71+K71+G71+C71+S71</f>
        <v>12</v>
      </c>
      <c r="X71" s="76">
        <f aca="true" t="shared" si="15" ref="X71:X77">D71+H71+L71+P71+T71</f>
        <v>1</v>
      </c>
      <c r="Y71" s="120">
        <f aca="true" t="shared" si="16" ref="Y71:Y77">Q71+M71+I71+E71+U71</f>
        <v>22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1</v>
      </c>
      <c r="AC71" s="14">
        <f aca="true" t="shared" si="20" ref="AC71:AC77">K71</f>
        <v>3</v>
      </c>
      <c r="AD71" s="12">
        <f aca="true" t="shared" si="21" ref="AD71:AD77">O71</f>
        <v>7</v>
      </c>
    </row>
    <row r="72" spans="2:30" s="7" customFormat="1" ht="28.5" customHeight="1">
      <c r="B72" s="22" t="s">
        <v>18</v>
      </c>
      <c r="C72" s="112">
        <v>0</v>
      </c>
      <c r="D72" s="57">
        <f t="shared" si="4"/>
        <v>0</v>
      </c>
      <c r="E72" s="56">
        <v>0</v>
      </c>
      <c r="F72" s="109">
        <f t="shared" si="5"/>
        <v>0</v>
      </c>
      <c r="G72" s="56">
        <v>0</v>
      </c>
      <c r="H72" s="57">
        <f t="shared" si="6"/>
        <v>0</v>
      </c>
      <c r="I72" s="56">
        <v>0</v>
      </c>
      <c r="J72" s="15">
        <f t="shared" si="7"/>
        <v>0</v>
      </c>
      <c r="K72" s="112">
        <v>4</v>
      </c>
      <c r="L72" s="57">
        <f t="shared" si="8"/>
        <v>0.3333333333333333</v>
      </c>
      <c r="M72" s="56">
        <v>5</v>
      </c>
      <c r="N72" s="109">
        <f t="shared" si="9"/>
        <v>0.22727272727272727</v>
      </c>
      <c r="O72" s="56">
        <v>8</v>
      </c>
      <c r="P72" s="57">
        <f t="shared" si="10"/>
        <v>0.6666666666666666</v>
      </c>
      <c r="Q72" s="56">
        <v>16</v>
      </c>
      <c r="R72" s="15">
        <f t="shared" si="11"/>
        <v>0.7272727272727273</v>
      </c>
      <c r="S72" s="108">
        <v>0</v>
      </c>
      <c r="T72" s="15">
        <f t="shared" si="12"/>
        <v>0</v>
      </c>
      <c r="U72" s="71">
        <v>1</v>
      </c>
      <c r="V72" s="109">
        <f t="shared" si="13"/>
        <v>0.045454545454545456</v>
      </c>
      <c r="W72" s="75">
        <f t="shared" si="14"/>
        <v>12</v>
      </c>
      <c r="X72" s="76">
        <f t="shared" si="15"/>
        <v>1</v>
      </c>
      <c r="Y72" s="70">
        <f t="shared" si="16"/>
        <v>22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4</v>
      </c>
      <c r="AD72" s="12">
        <f t="shared" si="21"/>
        <v>8</v>
      </c>
    </row>
    <row r="73" spans="2:30" s="7" customFormat="1" ht="28.5" customHeight="1">
      <c r="B73" s="22" t="s">
        <v>19</v>
      </c>
      <c r="C73" s="112">
        <v>0</v>
      </c>
      <c r="D73" s="57">
        <f t="shared" si="4"/>
        <v>0</v>
      </c>
      <c r="E73" s="56">
        <v>0</v>
      </c>
      <c r="F73" s="109">
        <f t="shared" si="5"/>
        <v>0</v>
      </c>
      <c r="G73" s="56">
        <v>0</v>
      </c>
      <c r="H73" s="57">
        <f t="shared" si="6"/>
        <v>0</v>
      </c>
      <c r="I73" s="56">
        <v>1</v>
      </c>
      <c r="J73" s="15">
        <f t="shared" si="7"/>
        <v>0.045454545454545456</v>
      </c>
      <c r="K73" s="112">
        <v>4</v>
      </c>
      <c r="L73" s="57">
        <f t="shared" si="8"/>
        <v>0.3333333333333333</v>
      </c>
      <c r="M73" s="56">
        <v>8</v>
      </c>
      <c r="N73" s="109">
        <f t="shared" si="9"/>
        <v>0.36363636363636365</v>
      </c>
      <c r="O73" s="56">
        <v>8</v>
      </c>
      <c r="P73" s="57">
        <f t="shared" si="10"/>
        <v>0.6666666666666666</v>
      </c>
      <c r="Q73" s="56">
        <v>11</v>
      </c>
      <c r="R73" s="15">
        <f t="shared" si="11"/>
        <v>0.5</v>
      </c>
      <c r="S73" s="108">
        <v>0</v>
      </c>
      <c r="T73" s="15">
        <f t="shared" si="12"/>
        <v>0</v>
      </c>
      <c r="U73" s="71">
        <v>2</v>
      </c>
      <c r="V73" s="109">
        <f t="shared" si="13"/>
        <v>0.09090909090909091</v>
      </c>
      <c r="W73" s="75">
        <f t="shared" si="14"/>
        <v>12</v>
      </c>
      <c r="X73" s="76">
        <f t="shared" si="15"/>
        <v>1</v>
      </c>
      <c r="Y73" s="70">
        <f t="shared" si="16"/>
        <v>22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4</v>
      </c>
      <c r="AD73" s="12">
        <f t="shared" si="21"/>
        <v>8</v>
      </c>
    </row>
    <row r="74" spans="2:30" s="7" customFormat="1" ht="28.5" customHeight="1">
      <c r="B74" s="22" t="s">
        <v>67</v>
      </c>
      <c r="C74" s="112">
        <v>0</v>
      </c>
      <c r="D74" s="57">
        <f t="shared" si="4"/>
        <v>0</v>
      </c>
      <c r="E74" s="56">
        <v>0</v>
      </c>
      <c r="F74" s="109">
        <f t="shared" si="5"/>
        <v>0</v>
      </c>
      <c r="G74" s="56">
        <v>0</v>
      </c>
      <c r="H74" s="57">
        <f t="shared" si="6"/>
        <v>0</v>
      </c>
      <c r="I74" s="56">
        <v>0</v>
      </c>
      <c r="J74" s="15">
        <f t="shared" si="7"/>
        <v>0</v>
      </c>
      <c r="K74" s="112">
        <v>4</v>
      </c>
      <c r="L74" s="57">
        <f t="shared" si="8"/>
        <v>0.3333333333333333</v>
      </c>
      <c r="M74" s="56">
        <v>9</v>
      </c>
      <c r="N74" s="109">
        <f t="shared" si="9"/>
        <v>0.4090909090909091</v>
      </c>
      <c r="O74" s="56">
        <v>8</v>
      </c>
      <c r="P74" s="57">
        <f t="shared" si="10"/>
        <v>0.6666666666666666</v>
      </c>
      <c r="Q74" s="56">
        <v>12</v>
      </c>
      <c r="R74" s="15">
        <f t="shared" si="11"/>
        <v>0.5454545454545454</v>
      </c>
      <c r="S74" s="108">
        <v>0</v>
      </c>
      <c r="T74" s="15">
        <f t="shared" si="12"/>
        <v>0</v>
      </c>
      <c r="U74" s="71">
        <v>1</v>
      </c>
      <c r="V74" s="109">
        <f t="shared" si="13"/>
        <v>0.045454545454545456</v>
      </c>
      <c r="W74" s="75">
        <f t="shared" si="14"/>
        <v>12</v>
      </c>
      <c r="X74" s="76">
        <f t="shared" si="15"/>
        <v>1</v>
      </c>
      <c r="Y74" s="70">
        <f t="shared" si="16"/>
        <v>22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4</v>
      </c>
      <c r="AD74" s="12">
        <f t="shared" si="21"/>
        <v>8</v>
      </c>
    </row>
    <row r="75" spans="2:30" s="7" customFormat="1" ht="28.5" customHeight="1">
      <c r="B75" s="22" t="s">
        <v>68</v>
      </c>
      <c r="C75" s="112">
        <v>0</v>
      </c>
      <c r="D75" s="57">
        <f t="shared" si="4"/>
        <v>0</v>
      </c>
      <c r="E75" s="56">
        <v>0</v>
      </c>
      <c r="F75" s="109">
        <f t="shared" si="5"/>
        <v>0</v>
      </c>
      <c r="G75" s="56">
        <v>2</v>
      </c>
      <c r="H75" s="57">
        <f t="shared" si="6"/>
        <v>0.16666666666666666</v>
      </c>
      <c r="I75" s="56">
        <v>1</v>
      </c>
      <c r="J75" s="15">
        <f t="shared" si="7"/>
        <v>0.045454545454545456</v>
      </c>
      <c r="K75" s="112">
        <v>2</v>
      </c>
      <c r="L75" s="57">
        <f t="shared" si="8"/>
        <v>0.16666666666666666</v>
      </c>
      <c r="M75" s="56">
        <v>6</v>
      </c>
      <c r="N75" s="109">
        <f t="shared" si="9"/>
        <v>0.2727272727272727</v>
      </c>
      <c r="O75" s="56">
        <v>8</v>
      </c>
      <c r="P75" s="57">
        <f t="shared" si="10"/>
        <v>0.6666666666666666</v>
      </c>
      <c r="Q75" s="56">
        <v>13</v>
      </c>
      <c r="R75" s="15">
        <f t="shared" si="11"/>
        <v>0.5909090909090909</v>
      </c>
      <c r="S75" s="108">
        <v>0</v>
      </c>
      <c r="T75" s="15">
        <f t="shared" si="12"/>
        <v>0</v>
      </c>
      <c r="U75" s="71">
        <v>2</v>
      </c>
      <c r="V75" s="109">
        <f t="shared" si="13"/>
        <v>0.09090909090909091</v>
      </c>
      <c r="W75" s="75">
        <f t="shared" si="14"/>
        <v>12</v>
      </c>
      <c r="X75" s="76">
        <f t="shared" si="15"/>
        <v>1</v>
      </c>
      <c r="Y75" s="70">
        <f t="shared" si="16"/>
        <v>22</v>
      </c>
      <c r="Z75" s="45">
        <f t="shared" si="17"/>
        <v>1</v>
      </c>
      <c r="AA75" s="14">
        <f t="shared" si="18"/>
        <v>0</v>
      </c>
      <c r="AB75" s="14">
        <f t="shared" si="19"/>
        <v>2</v>
      </c>
      <c r="AC75" s="14">
        <f t="shared" si="20"/>
        <v>2</v>
      </c>
      <c r="AD75" s="12">
        <f t="shared" si="21"/>
        <v>8</v>
      </c>
    </row>
    <row r="76" spans="2:30" s="7" customFormat="1" ht="28.5" customHeight="1">
      <c r="B76" s="22" t="s">
        <v>69</v>
      </c>
      <c r="C76" s="112">
        <v>0</v>
      </c>
      <c r="D76" s="57">
        <f t="shared" si="4"/>
        <v>0</v>
      </c>
      <c r="E76" s="56">
        <v>1</v>
      </c>
      <c r="F76" s="109">
        <f t="shared" si="5"/>
        <v>0.045454545454545456</v>
      </c>
      <c r="G76" s="56">
        <v>3</v>
      </c>
      <c r="H76" s="57">
        <f t="shared" si="6"/>
        <v>0.25</v>
      </c>
      <c r="I76" s="56">
        <v>2</v>
      </c>
      <c r="J76" s="15">
        <f t="shared" si="7"/>
        <v>0.09090909090909091</v>
      </c>
      <c r="K76" s="112">
        <v>5</v>
      </c>
      <c r="L76" s="57">
        <f t="shared" si="8"/>
        <v>0.4166666666666667</v>
      </c>
      <c r="M76" s="56">
        <v>13</v>
      </c>
      <c r="N76" s="109">
        <f t="shared" si="9"/>
        <v>0.5909090909090909</v>
      </c>
      <c r="O76" s="56">
        <v>3</v>
      </c>
      <c r="P76" s="57">
        <f t="shared" si="10"/>
        <v>0.25</v>
      </c>
      <c r="Q76" s="56">
        <v>5</v>
      </c>
      <c r="R76" s="15">
        <f t="shared" si="11"/>
        <v>0.22727272727272727</v>
      </c>
      <c r="S76" s="108">
        <v>1</v>
      </c>
      <c r="T76" s="15">
        <f t="shared" si="12"/>
        <v>0.08333333333333333</v>
      </c>
      <c r="U76" s="71">
        <v>1</v>
      </c>
      <c r="V76" s="109">
        <f t="shared" si="13"/>
        <v>0.045454545454545456</v>
      </c>
      <c r="W76" s="75">
        <f t="shared" si="14"/>
        <v>12</v>
      </c>
      <c r="X76" s="76">
        <f t="shared" si="15"/>
        <v>1</v>
      </c>
      <c r="Y76" s="70">
        <f t="shared" si="16"/>
        <v>22</v>
      </c>
      <c r="Z76" s="45">
        <f t="shared" si="17"/>
        <v>1</v>
      </c>
      <c r="AA76" s="13">
        <f t="shared" si="18"/>
        <v>0</v>
      </c>
      <c r="AB76" s="13">
        <f t="shared" si="19"/>
        <v>3</v>
      </c>
      <c r="AC76" s="13">
        <f t="shared" si="20"/>
        <v>5</v>
      </c>
      <c r="AD76" s="12">
        <f t="shared" si="21"/>
        <v>3</v>
      </c>
    </row>
    <row r="77" spans="2:30" s="7" customFormat="1" ht="28.5" customHeight="1" thickBot="1">
      <c r="B77" s="104" t="s">
        <v>74</v>
      </c>
      <c r="C77" s="113">
        <v>0</v>
      </c>
      <c r="D77" s="89">
        <f t="shared" si="4"/>
        <v>0</v>
      </c>
      <c r="E77" s="103">
        <v>1</v>
      </c>
      <c r="F77" s="111">
        <f t="shared" si="5"/>
        <v>0.045454545454545456</v>
      </c>
      <c r="G77" s="103">
        <v>2</v>
      </c>
      <c r="H77" s="89">
        <f t="shared" si="6"/>
        <v>0.16666666666666666</v>
      </c>
      <c r="I77" s="103">
        <v>1</v>
      </c>
      <c r="J77" s="90">
        <f t="shared" si="7"/>
        <v>0.045454545454545456</v>
      </c>
      <c r="K77" s="113">
        <v>6</v>
      </c>
      <c r="L77" s="89">
        <f t="shared" si="8"/>
        <v>0.5</v>
      </c>
      <c r="M77" s="103">
        <v>14</v>
      </c>
      <c r="N77" s="111">
        <f t="shared" si="9"/>
        <v>0.6363636363636364</v>
      </c>
      <c r="O77" s="103">
        <v>4</v>
      </c>
      <c r="P77" s="89">
        <f t="shared" si="10"/>
        <v>0.3333333333333333</v>
      </c>
      <c r="Q77" s="103">
        <v>5</v>
      </c>
      <c r="R77" s="90">
        <f t="shared" si="11"/>
        <v>0.22727272727272727</v>
      </c>
      <c r="S77" s="110">
        <v>0</v>
      </c>
      <c r="T77" s="90">
        <f t="shared" si="12"/>
        <v>0</v>
      </c>
      <c r="U77" s="122">
        <v>1</v>
      </c>
      <c r="V77" s="111">
        <f t="shared" si="13"/>
        <v>0.045454545454545456</v>
      </c>
      <c r="W77" s="105">
        <f t="shared" si="14"/>
        <v>12</v>
      </c>
      <c r="X77" s="118">
        <f t="shared" si="15"/>
        <v>1</v>
      </c>
      <c r="Y77" s="79">
        <f t="shared" si="16"/>
        <v>22</v>
      </c>
      <c r="Z77" s="46">
        <f t="shared" si="17"/>
        <v>1</v>
      </c>
      <c r="AA77" s="13">
        <f t="shared" si="18"/>
        <v>0</v>
      </c>
      <c r="AB77" s="13">
        <f t="shared" si="19"/>
        <v>2</v>
      </c>
      <c r="AC77" s="13">
        <f t="shared" si="20"/>
        <v>6</v>
      </c>
      <c r="AD77" s="12">
        <f t="shared" si="21"/>
        <v>4</v>
      </c>
    </row>
    <row r="78" spans="2:20" s="17" customFormat="1" ht="18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69" t="s">
        <v>70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1"/>
    </row>
    <row r="80" spans="2:26" s="7" customFormat="1" ht="21" customHeight="1" thickBot="1">
      <c r="B80" s="164" t="s">
        <v>71</v>
      </c>
      <c r="C80" s="172"/>
      <c r="D80" s="172"/>
      <c r="E80" s="172"/>
      <c r="F80" s="172"/>
      <c r="G80" s="162"/>
      <c r="H80" s="162"/>
      <c r="I80" s="162"/>
      <c r="J80" s="162"/>
      <c r="K80" s="172"/>
      <c r="L80" s="172"/>
      <c r="M80" s="172"/>
      <c r="N80" s="172"/>
      <c r="O80" s="162"/>
      <c r="P80" s="162"/>
      <c r="Q80" s="162"/>
      <c r="R80" s="162"/>
      <c r="S80" s="172"/>
      <c r="T80" s="172"/>
      <c r="U80" s="172"/>
      <c r="V80" s="172"/>
      <c r="W80" s="162"/>
      <c r="X80" s="162"/>
      <c r="Y80" s="162"/>
      <c r="Z80" s="166"/>
    </row>
    <row r="81" spans="2:26" s="7" customFormat="1" ht="21" customHeight="1">
      <c r="B81" s="167"/>
      <c r="C81" s="158" t="s">
        <v>14</v>
      </c>
      <c r="D81" s="157"/>
      <c r="E81" s="157"/>
      <c r="F81" s="159"/>
      <c r="G81" s="157" t="s">
        <v>15</v>
      </c>
      <c r="H81" s="157"/>
      <c r="I81" s="157"/>
      <c r="J81" s="157"/>
      <c r="K81" s="158" t="s">
        <v>16</v>
      </c>
      <c r="L81" s="157"/>
      <c r="M81" s="157"/>
      <c r="N81" s="159"/>
      <c r="O81" s="157" t="s">
        <v>17</v>
      </c>
      <c r="P81" s="157"/>
      <c r="Q81" s="157"/>
      <c r="R81" s="157"/>
      <c r="S81" s="158" t="s">
        <v>58</v>
      </c>
      <c r="T81" s="157"/>
      <c r="U81" s="157"/>
      <c r="V81" s="159"/>
      <c r="W81" s="160" t="s">
        <v>4</v>
      </c>
      <c r="X81" s="160"/>
      <c r="Y81" s="160"/>
      <c r="Z81" s="161"/>
    </row>
    <row r="82" spans="2:26" s="7" customFormat="1" ht="21" customHeight="1" thickBot="1">
      <c r="B82" s="168"/>
      <c r="C82" s="164" t="s">
        <v>112</v>
      </c>
      <c r="D82" s="162"/>
      <c r="E82" s="165" t="s">
        <v>118</v>
      </c>
      <c r="F82" s="166"/>
      <c r="G82" s="164" t="s">
        <v>112</v>
      </c>
      <c r="H82" s="162"/>
      <c r="I82" s="165" t="s">
        <v>118</v>
      </c>
      <c r="J82" s="166"/>
      <c r="K82" s="164" t="s">
        <v>112</v>
      </c>
      <c r="L82" s="162"/>
      <c r="M82" s="165" t="s">
        <v>118</v>
      </c>
      <c r="N82" s="166"/>
      <c r="O82" s="164" t="s">
        <v>112</v>
      </c>
      <c r="P82" s="162"/>
      <c r="Q82" s="165" t="s">
        <v>118</v>
      </c>
      <c r="R82" s="166"/>
      <c r="S82" s="164" t="s">
        <v>112</v>
      </c>
      <c r="T82" s="162"/>
      <c r="U82" s="165" t="s">
        <v>118</v>
      </c>
      <c r="V82" s="166"/>
      <c r="W82" s="164" t="s">
        <v>112</v>
      </c>
      <c r="X82" s="162"/>
      <c r="Y82" s="165" t="s">
        <v>118</v>
      </c>
      <c r="Z82" s="166"/>
    </row>
    <row r="83" spans="2:30" s="7" customFormat="1" ht="28.5" customHeight="1">
      <c r="B83" s="22" t="s">
        <v>72</v>
      </c>
      <c r="C83" s="112">
        <v>0</v>
      </c>
      <c r="D83" s="57">
        <f>C83/$W$83</f>
        <v>0</v>
      </c>
      <c r="E83" s="56">
        <v>0</v>
      </c>
      <c r="F83" s="109">
        <f>E83/$Y$83</f>
        <v>0</v>
      </c>
      <c r="G83" s="112">
        <v>0</v>
      </c>
      <c r="H83" s="57">
        <f>G83/$W$83</f>
        <v>0</v>
      </c>
      <c r="I83" s="56">
        <v>0</v>
      </c>
      <c r="J83" s="109">
        <f>I83/$Y$83</f>
        <v>0</v>
      </c>
      <c r="K83" s="112">
        <v>1</v>
      </c>
      <c r="L83" s="57">
        <f>K83/$W$83</f>
        <v>0.08333333333333333</v>
      </c>
      <c r="M83" s="56">
        <v>6</v>
      </c>
      <c r="N83" s="109">
        <f>M83/$Y$83</f>
        <v>0.2727272727272727</v>
      </c>
      <c r="O83" s="112">
        <v>11</v>
      </c>
      <c r="P83" s="57">
        <f>O83/$W$83</f>
        <v>0.9166666666666666</v>
      </c>
      <c r="Q83" s="56">
        <v>15</v>
      </c>
      <c r="R83" s="109">
        <f>Q83/$Y$83</f>
        <v>0.6818181818181818</v>
      </c>
      <c r="S83" s="112">
        <v>0</v>
      </c>
      <c r="T83" s="57">
        <f>S83/$W$83</f>
        <v>0</v>
      </c>
      <c r="U83" s="56">
        <v>1</v>
      </c>
      <c r="V83" s="109">
        <f>U83/$Y$83</f>
        <v>0.045454545454545456</v>
      </c>
      <c r="W83" s="75">
        <f>O83+K83+G83+C83+S83</f>
        <v>12</v>
      </c>
      <c r="X83" s="76">
        <f>D83+H83+L83+P83+T83</f>
        <v>1</v>
      </c>
      <c r="Y83" s="120">
        <f>Q83+M83+I83+E83+U83</f>
        <v>22</v>
      </c>
      <c r="Z83" s="45">
        <f>F83+J83+N83+R83+V83</f>
        <v>0.9999999999999999</v>
      </c>
      <c r="AA83" s="13"/>
      <c r="AB83" s="13"/>
      <c r="AC83" s="13"/>
      <c r="AD83" s="12"/>
    </row>
    <row r="84" spans="2:30" s="7" customFormat="1" ht="28.5" customHeight="1">
      <c r="B84" s="22" t="s">
        <v>21</v>
      </c>
      <c r="C84" s="112">
        <v>0</v>
      </c>
      <c r="D84" s="57">
        <f>C84/$W$84</f>
        <v>0</v>
      </c>
      <c r="E84" s="56">
        <v>0</v>
      </c>
      <c r="F84" s="109">
        <f>E84/$Y$84</f>
        <v>0</v>
      </c>
      <c r="G84" s="112">
        <v>0</v>
      </c>
      <c r="H84" s="57">
        <f>G84/$W$84</f>
        <v>0</v>
      </c>
      <c r="I84" s="56">
        <v>1</v>
      </c>
      <c r="J84" s="109">
        <f>I84/$Y$84</f>
        <v>0.045454545454545456</v>
      </c>
      <c r="K84" s="112">
        <v>3</v>
      </c>
      <c r="L84" s="57">
        <f>K84/$W$84</f>
        <v>0.25</v>
      </c>
      <c r="M84" s="56">
        <v>8</v>
      </c>
      <c r="N84" s="109">
        <f>M84/$Y$84</f>
        <v>0.36363636363636365</v>
      </c>
      <c r="O84" s="112">
        <v>8</v>
      </c>
      <c r="P84" s="57">
        <f>O84/$W$84</f>
        <v>0.6666666666666666</v>
      </c>
      <c r="Q84" s="56">
        <v>12</v>
      </c>
      <c r="R84" s="109">
        <f>Q84/$Y$84</f>
        <v>0.5454545454545454</v>
      </c>
      <c r="S84" s="112">
        <v>1</v>
      </c>
      <c r="T84" s="57">
        <f>S84/$W$84</f>
        <v>0.08333333333333333</v>
      </c>
      <c r="U84" s="56">
        <v>1</v>
      </c>
      <c r="V84" s="109">
        <f>U84/$Y$84</f>
        <v>0.045454545454545456</v>
      </c>
      <c r="W84" s="75">
        <f>O84+K84+G84+C84+S84</f>
        <v>12</v>
      </c>
      <c r="X84" s="76">
        <f>D84+H84+L84+P84+T84</f>
        <v>1</v>
      </c>
      <c r="Y84" s="70">
        <f>Q84+M84+I84+E84+U84</f>
        <v>22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13">
        <v>0</v>
      </c>
      <c r="D85" s="89">
        <f>C85/$W$84</f>
        <v>0</v>
      </c>
      <c r="E85" s="103">
        <v>0</v>
      </c>
      <c r="F85" s="111">
        <f>E85/$Y$85</f>
        <v>0</v>
      </c>
      <c r="G85" s="113">
        <v>0</v>
      </c>
      <c r="H85" s="89">
        <f>G85/$W$84</f>
        <v>0</v>
      </c>
      <c r="I85" s="103">
        <v>0</v>
      </c>
      <c r="J85" s="111">
        <f>I85/$Y$85</f>
        <v>0</v>
      </c>
      <c r="K85" s="113">
        <v>3</v>
      </c>
      <c r="L85" s="89">
        <f>K85/$W$84</f>
        <v>0.25</v>
      </c>
      <c r="M85" s="103">
        <v>7</v>
      </c>
      <c r="N85" s="111">
        <f>M85/$Y$85</f>
        <v>0.3181818181818182</v>
      </c>
      <c r="O85" s="113">
        <v>9</v>
      </c>
      <c r="P85" s="89">
        <f>O85/$W$84</f>
        <v>0.75</v>
      </c>
      <c r="Q85" s="103">
        <v>14</v>
      </c>
      <c r="R85" s="111">
        <f>Q85/$Y$85</f>
        <v>0.6363636363636364</v>
      </c>
      <c r="S85" s="113">
        <v>0</v>
      </c>
      <c r="T85" s="89">
        <f>S85/$W$84</f>
        <v>0</v>
      </c>
      <c r="U85" s="103">
        <v>1</v>
      </c>
      <c r="V85" s="111">
        <f>U85/$Y$85</f>
        <v>0.045454545454545456</v>
      </c>
      <c r="W85" s="105">
        <f>O85+K85+G85+C85+S85</f>
        <v>12</v>
      </c>
      <c r="X85" s="118">
        <f>D85+H85+L85+P85+T85</f>
        <v>1</v>
      </c>
      <c r="Y85" s="79">
        <f>Q85+M85+I85+E85+U85</f>
        <v>22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69" t="s">
        <v>23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1"/>
    </row>
    <row r="88" spans="2:26" s="7" customFormat="1" ht="21" customHeight="1" thickBot="1">
      <c r="B88" s="164" t="s">
        <v>30</v>
      </c>
      <c r="C88" s="172"/>
      <c r="D88" s="172"/>
      <c r="E88" s="172"/>
      <c r="F88" s="172"/>
      <c r="G88" s="162"/>
      <c r="H88" s="162"/>
      <c r="I88" s="162"/>
      <c r="J88" s="162"/>
      <c r="K88" s="172"/>
      <c r="L88" s="172"/>
      <c r="M88" s="172"/>
      <c r="N88" s="172"/>
      <c r="O88" s="162"/>
      <c r="P88" s="162"/>
      <c r="Q88" s="162"/>
      <c r="R88" s="162"/>
      <c r="S88" s="172"/>
      <c r="T88" s="172"/>
      <c r="U88" s="172"/>
      <c r="V88" s="172"/>
      <c r="W88" s="162"/>
      <c r="X88" s="162"/>
      <c r="Y88" s="162"/>
      <c r="Z88" s="166"/>
    </row>
    <row r="89" spans="2:26" s="7" customFormat="1" ht="21" customHeight="1">
      <c r="B89" s="167"/>
      <c r="C89" s="158" t="s">
        <v>14</v>
      </c>
      <c r="D89" s="157"/>
      <c r="E89" s="157"/>
      <c r="F89" s="159"/>
      <c r="G89" s="157" t="s">
        <v>15</v>
      </c>
      <c r="H89" s="157"/>
      <c r="I89" s="157"/>
      <c r="J89" s="157"/>
      <c r="K89" s="158" t="s">
        <v>16</v>
      </c>
      <c r="L89" s="157"/>
      <c r="M89" s="157"/>
      <c r="N89" s="159"/>
      <c r="O89" s="157" t="s">
        <v>17</v>
      </c>
      <c r="P89" s="157"/>
      <c r="Q89" s="157"/>
      <c r="R89" s="157"/>
      <c r="S89" s="158" t="s">
        <v>58</v>
      </c>
      <c r="T89" s="157"/>
      <c r="U89" s="157"/>
      <c r="V89" s="159"/>
      <c r="W89" s="160" t="s">
        <v>4</v>
      </c>
      <c r="X89" s="160"/>
      <c r="Y89" s="160"/>
      <c r="Z89" s="161"/>
    </row>
    <row r="90" spans="2:26" s="7" customFormat="1" ht="21" customHeight="1" thickBot="1">
      <c r="B90" s="168"/>
      <c r="C90" s="164" t="s">
        <v>112</v>
      </c>
      <c r="D90" s="162"/>
      <c r="E90" s="165" t="s">
        <v>118</v>
      </c>
      <c r="F90" s="166"/>
      <c r="G90" s="164" t="s">
        <v>112</v>
      </c>
      <c r="H90" s="162"/>
      <c r="I90" s="165" t="s">
        <v>118</v>
      </c>
      <c r="J90" s="166"/>
      <c r="K90" s="164" t="s">
        <v>112</v>
      </c>
      <c r="L90" s="162"/>
      <c r="M90" s="165" t="s">
        <v>118</v>
      </c>
      <c r="N90" s="166"/>
      <c r="O90" s="164" t="s">
        <v>112</v>
      </c>
      <c r="P90" s="162"/>
      <c r="Q90" s="165" t="s">
        <v>118</v>
      </c>
      <c r="R90" s="166"/>
      <c r="S90" s="164" t="s">
        <v>112</v>
      </c>
      <c r="T90" s="162"/>
      <c r="U90" s="165" t="s">
        <v>118</v>
      </c>
      <c r="V90" s="166"/>
      <c r="W90" s="164" t="s">
        <v>112</v>
      </c>
      <c r="X90" s="162"/>
      <c r="Y90" s="165" t="s">
        <v>118</v>
      </c>
      <c r="Z90" s="166"/>
    </row>
    <row r="91" spans="2:26" s="7" customFormat="1" ht="28.5" customHeight="1" thickBot="1">
      <c r="B91" s="104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0</v>
      </c>
      <c r="H91" s="62">
        <f>G91/W91</f>
        <v>0</v>
      </c>
      <c r="I91" s="61">
        <v>0</v>
      </c>
      <c r="J91" s="42">
        <f>I91/Y91</f>
        <v>0</v>
      </c>
      <c r="K91" s="114">
        <v>2</v>
      </c>
      <c r="L91" s="62">
        <f>K91/W91</f>
        <v>0.16666666666666666</v>
      </c>
      <c r="M91" s="61">
        <v>7</v>
      </c>
      <c r="N91" s="115">
        <f>M91/Y91</f>
        <v>0.3181818181818182</v>
      </c>
      <c r="O91" s="107">
        <v>10</v>
      </c>
      <c r="P91" s="62">
        <f>O91/W91</f>
        <v>0.8333333333333334</v>
      </c>
      <c r="Q91" s="61">
        <v>14</v>
      </c>
      <c r="R91" s="42">
        <f>Q91/Y91</f>
        <v>0.6363636363636364</v>
      </c>
      <c r="S91" s="116">
        <v>0</v>
      </c>
      <c r="T91" s="42">
        <f>S91/W91</f>
        <v>0</v>
      </c>
      <c r="U91" s="123">
        <v>1</v>
      </c>
      <c r="V91" s="115">
        <f>U91/Y91</f>
        <v>0.045454545454545456</v>
      </c>
      <c r="W91" s="117">
        <f>C91+G91+K91+O91+S91</f>
        <v>12</v>
      </c>
      <c r="X91" s="119">
        <f>D91+H91+L91+P91+T91</f>
        <v>1</v>
      </c>
      <c r="Y91" s="124">
        <f>E91+I91+M91+Q91+U91</f>
        <v>22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7"/>
      <c r="L482" s="31"/>
      <c r="M482" s="40"/>
      <c r="N482" s="41"/>
    </row>
  </sheetData>
  <sheetProtection/>
  <mergeCells count="87">
    <mergeCell ref="G81:J81"/>
    <mergeCell ref="C82:D82"/>
    <mergeCell ref="E82:F82"/>
    <mergeCell ref="G82:H82"/>
    <mergeCell ref="I82:J82"/>
    <mergeCell ref="K82:L82"/>
    <mergeCell ref="B67:Z67"/>
    <mergeCell ref="B68:Z68"/>
    <mergeCell ref="B79:Z79"/>
    <mergeCell ref="B80:Z80"/>
    <mergeCell ref="B69:B70"/>
    <mergeCell ref="C69:F69"/>
    <mergeCell ref="G69:J69"/>
    <mergeCell ref="K69:N69"/>
    <mergeCell ref="O69:R69"/>
    <mergeCell ref="S69:V69"/>
    <mergeCell ref="C51:D51"/>
    <mergeCell ref="E51:F51"/>
    <mergeCell ref="C59:D59"/>
    <mergeCell ref="E59:F59"/>
    <mergeCell ref="B57:F57"/>
    <mergeCell ref="B58:F58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82:V82"/>
    <mergeCell ref="W82:X82"/>
    <mergeCell ref="U70:V70"/>
    <mergeCell ref="W70:X70"/>
    <mergeCell ref="Y70:Z70"/>
    <mergeCell ref="K81:N81"/>
    <mergeCell ref="O81:R81"/>
    <mergeCell ref="S81:V81"/>
    <mergeCell ref="W81:Z81"/>
    <mergeCell ref="C90:D90"/>
    <mergeCell ref="E90:F90"/>
    <mergeCell ref="M82:N82"/>
    <mergeCell ref="O82:P82"/>
    <mergeCell ref="Q82:R82"/>
    <mergeCell ref="S82:T82"/>
    <mergeCell ref="B87:Z87"/>
    <mergeCell ref="B88:Z88"/>
    <mergeCell ref="B81:B82"/>
    <mergeCell ref="C81:F81"/>
    <mergeCell ref="O90:P90"/>
    <mergeCell ref="Q90:R90"/>
    <mergeCell ref="Y82:Z82"/>
    <mergeCell ref="B89:B90"/>
    <mergeCell ref="C89:F89"/>
    <mergeCell ref="G89:J89"/>
    <mergeCell ref="K89:N89"/>
    <mergeCell ref="O89:R89"/>
    <mergeCell ref="S89:V89"/>
    <mergeCell ref="W89:Z89"/>
    <mergeCell ref="B2:F2"/>
    <mergeCell ref="B3:F3"/>
    <mergeCell ref="B5:F5"/>
    <mergeCell ref="B10:F10"/>
    <mergeCell ref="B7:B8"/>
    <mergeCell ref="E7:F7"/>
    <mergeCell ref="C12:D12"/>
    <mergeCell ref="E12:F12"/>
    <mergeCell ref="S90:T90"/>
    <mergeCell ref="U90:V90"/>
    <mergeCell ref="W90:X90"/>
    <mergeCell ref="Y90:Z90"/>
    <mergeCell ref="G90:H90"/>
    <mergeCell ref="I90:J90"/>
    <mergeCell ref="K90:L90"/>
    <mergeCell ref="M90:N90"/>
    <mergeCell ref="C40:D40"/>
    <mergeCell ref="E40:F40"/>
    <mergeCell ref="C8:D8"/>
    <mergeCell ref="E8:F8"/>
    <mergeCell ref="C7:D7"/>
    <mergeCell ref="B50:F50"/>
    <mergeCell ref="B11:F11"/>
    <mergeCell ref="B38:F38"/>
    <mergeCell ref="B39:F39"/>
    <mergeCell ref="B49:F4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5" t="s">
        <v>32</v>
      </c>
      <c r="C2" s="196"/>
      <c r="D2" s="196"/>
      <c r="E2" s="196"/>
      <c r="F2" s="19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101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v>21</v>
      </c>
      <c r="D8" s="187"/>
      <c r="E8" s="186">
        <v>6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17">
        <v>14</v>
      </c>
      <c r="D13" s="20">
        <f>C13/C17</f>
        <v>0.6666666666666666</v>
      </c>
      <c r="E13" s="17">
        <v>3</v>
      </c>
      <c r="F13" s="20">
        <f>E13/E17</f>
        <v>0.5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17">
        <v>7</v>
      </c>
      <c r="D14" s="20">
        <f>C14/C17</f>
        <v>0.3333333333333333</v>
      </c>
      <c r="E14" s="17">
        <v>3</v>
      </c>
      <c r="F14" s="20">
        <f>E14/E17</f>
        <v>0.5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48">
        <f>SUM(C13:C16)</f>
        <v>21</v>
      </c>
      <c r="D17" s="49">
        <f>SUM(D13:D16)</f>
        <v>1</v>
      </c>
      <c r="E17" s="48">
        <f>SUM(E13:E16)</f>
        <v>6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24">
        <v>19</v>
      </c>
      <c r="D18" s="25">
        <f>C18/C22</f>
        <v>0.9047619047619048</v>
      </c>
      <c r="E18" s="24">
        <v>6</v>
      </c>
      <c r="F18" s="25">
        <f>E18/E22</f>
        <v>1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17">
        <v>2</v>
      </c>
      <c r="D20" s="20">
        <f>C20/C22</f>
        <v>0.09523809523809523</v>
      </c>
      <c r="E20" s="17">
        <v>0</v>
      </c>
      <c r="F20" s="20">
        <f>E20/E22</f>
        <v>0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48">
        <f>SUM(C18:C21)</f>
        <v>21</v>
      </c>
      <c r="D22" s="49">
        <f>SUM(D18:D21)</f>
        <v>1</v>
      </c>
      <c r="E22" s="48">
        <f>SUM(E18:E21)</f>
        <v>6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24">
        <v>0</v>
      </c>
      <c r="D23" s="25">
        <f aca="true" t="shared" si="0" ref="D23:D31">C23/$C$32</f>
        <v>0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17">
        <v>3</v>
      </c>
      <c r="D24" s="20">
        <f t="shared" si="0"/>
        <v>0.14285714285714285</v>
      </c>
      <c r="E24" s="17">
        <v>0</v>
      </c>
      <c r="F24" s="20">
        <f aca="true" t="shared" si="1" ref="F24:F31">E24/$E$32</f>
        <v>0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17">
        <v>10</v>
      </c>
      <c r="D25" s="20">
        <f t="shared" si="0"/>
        <v>0.47619047619047616</v>
      </c>
      <c r="E25" s="17">
        <v>2</v>
      </c>
      <c r="F25" s="20">
        <f t="shared" si="1"/>
        <v>0.3333333333333333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17">
        <v>4</v>
      </c>
      <c r="D26" s="20">
        <f t="shared" si="0"/>
        <v>0.19047619047619047</v>
      </c>
      <c r="E26" s="17">
        <v>1</v>
      </c>
      <c r="F26" s="20">
        <f t="shared" si="1"/>
        <v>0.16666666666666666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17">
        <v>1</v>
      </c>
      <c r="D27" s="20">
        <f t="shared" si="0"/>
        <v>0.047619047619047616</v>
      </c>
      <c r="E27" s="17">
        <v>1</v>
      </c>
      <c r="F27" s="20">
        <f t="shared" si="1"/>
        <v>0.16666666666666666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17">
        <v>1</v>
      </c>
      <c r="D28" s="20">
        <f t="shared" si="0"/>
        <v>0.047619047619047616</v>
      </c>
      <c r="E28" s="17">
        <v>1</v>
      </c>
      <c r="F28" s="20">
        <f t="shared" si="1"/>
        <v>0.16666666666666666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17">
        <v>0</v>
      </c>
      <c r="D30" s="20">
        <f t="shared" si="0"/>
        <v>0</v>
      </c>
      <c r="E30" s="17">
        <v>1</v>
      </c>
      <c r="F30" s="20">
        <f t="shared" si="1"/>
        <v>0.16666666666666666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10">
        <v>2</v>
      </c>
      <c r="D31" s="21">
        <f t="shared" si="0"/>
        <v>0.09523809523809523</v>
      </c>
      <c r="E31" s="10">
        <v>0</v>
      </c>
      <c r="F31" s="21">
        <f t="shared" si="1"/>
        <v>0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48">
        <f>SUM(C23:C31)</f>
        <v>21</v>
      </c>
      <c r="D32" s="49">
        <f>SUM(D23:D31)</f>
        <v>1</v>
      </c>
      <c r="E32" s="48">
        <f>SUM(E23:E31)</f>
        <v>6</v>
      </c>
      <c r="F32" s="49">
        <f>SUM(F23:F31)</f>
        <v>0.9999999999999999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24">
        <v>8</v>
      </c>
      <c r="D33" s="25">
        <f>C33/C36</f>
        <v>0.38095238095238093</v>
      </c>
      <c r="E33" s="24">
        <v>1</v>
      </c>
      <c r="F33" s="25">
        <f>E33/E36</f>
        <v>0.16666666666666666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17">
        <v>10</v>
      </c>
      <c r="D34" s="20">
        <f>C34/C36</f>
        <v>0.47619047619047616</v>
      </c>
      <c r="E34" s="17">
        <v>1</v>
      </c>
      <c r="F34" s="20">
        <f>E34/E36</f>
        <v>0.16666666666666666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10">
        <v>3</v>
      </c>
      <c r="D35" s="21">
        <f>C35/C36</f>
        <v>0.14285714285714285</v>
      </c>
      <c r="E35" s="10">
        <v>4</v>
      </c>
      <c r="F35" s="21">
        <f>E35/E36</f>
        <v>0.6666666666666666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21</v>
      </c>
      <c r="D36" s="49">
        <f>SUM(D33:D35)</f>
        <v>1</v>
      </c>
      <c r="E36" s="48">
        <f>SUM(E33:E35)</f>
        <v>6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8" t="s">
        <v>59</v>
      </c>
      <c r="C38" s="189"/>
      <c r="D38" s="189"/>
      <c r="E38" s="189"/>
      <c r="F38" s="190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91" t="s">
        <v>60</v>
      </c>
      <c r="C39" s="192"/>
      <c r="D39" s="192"/>
      <c r="E39" s="192"/>
      <c r="F39" s="193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117</v>
      </c>
      <c r="C41" s="17">
        <v>12</v>
      </c>
      <c r="D41" s="20">
        <f>C41/$C$46</f>
        <v>0.4</v>
      </c>
      <c r="E41" s="17">
        <v>2</v>
      </c>
      <c r="F41" s="20">
        <f>E41/$E$46</f>
        <v>0.3333333333333333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102</v>
      </c>
      <c r="C42" s="17">
        <v>7</v>
      </c>
      <c r="D42" s="20">
        <f>C42/$C$46</f>
        <v>0.23333333333333334</v>
      </c>
      <c r="E42" s="17">
        <v>1</v>
      </c>
      <c r="F42" s="20">
        <f>E42/$E$46</f>
        <v>0.16666666666666666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103</v>
      </c>
      <c r="C43" s="17">
        <v>3</v>
      </c>
      <c r="D43" s="20">
        <f>C43/$C$46</f>
        <v>0.1</v>
      </c>
      <c r="E43" s="17">
        <v>1</v>
      </c>
      <c r="F43" s="20">
        <f>E43/$E$46</f>
        <v>0.16666666666666666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104</v>
      </c>
      <c r="C44" s="17">
        <v>0</v>
      </c>
      <c r="D44" s="20">
        <f>C44/$C$46</f>
        <v>0</v>
      </c>
      <c r="E44" s="17">
        <v>1</v>
      </c>
      <c r="F44" s="20">
        <f>E44/$E$46</f>
        <v>0.16666666666666666</v>
      </c>
      <c r="H44" s="9"/>
      <c r="J44" s="31"/>
      <c r="K44" s="67"/>
      <c r="L44" s="31"/>
      <c r="M44" s="40"/>
      <c r="N44" s="41"/>
    </row>
    <row r="45" spans="2:14" s="7" customFormat="1" ht="28.5" customHeight="1" thickBot="1">
      <c r="B45" s="59" t="s">
        <v>105</v>
      </c>
      <c r="C45" s="10">
        <v>8</v>
      </c>
      <c r="D45" s="21">
        <f>C45/$C$46</f>
        <v>0.26666666666666666</v>
      </c>
      <c r="E45" s="10">
        <v>1</v>
      </c>
      <c r="F45" s="21">
        <f>E45/$E$46</f>
        <v>0.16666666666666666</v>
      </c>
      <c r="H45" s="9"/>
      <c r="J45" s="31"/>
      <c r="K45" s="67"/>
      <c r="L45" s="31"/>
      <c r="M45" s="40"/>
      <c r="N45" s="41"/>
    </row>
    <row r="46" spans="2:14" s="50" customFormat="1" ht="28.5" customHeight="1" thickBot="1" thickTop="1">
      <c r="B46" s="60" t="s">
        <v>4</v>
      </c>
      <c r="C46" s="100">
        <f>SUM(C41:C45)</f>
        <v>30</v>
      </c>
      <c r="D46" s="49">
        <f>SUM(D41:D45)</f>
        <v>1</v>
      </c>
      <c r="E46" s="48">
        <f>SUM(E41:E45)</f>
        <v>6</v>
      </c>
      <c r="F46" s="49">
        <f>SUM(F41:F45)</f>
        <v>0.9999999999999999</v>
      </c>
      <c r="H46" s="51"/>
      <c r="J46" s="52"/>
      <c r="K46" s="68"/>
      <c r="L46" s="52"/>
      <c r="M46" s="43"/>
      <c r="N46" s="53"/>
    </row>
    <row r="47" spans="2:14" s="7" customFormat="1" ht="15" customHeight="1" thickBot="1">
      <c r="B47" s="11"/>
      <c r="D47" s="9"/>
      <c r="F47" s="9"/>
      <c r="H47" s="9"/>
      <c r="J47" s="31"/>
      <c r="K47" s="67"/>
      <c r="L47" s="31"/>
      <c r="M47" s="40"/>
      <c r="N47" s="41"/>
    </row>
    <row r="48" spans="2:14" s="7" customFormat="1" ht="21" customHeight="1">
      <c r="B48" s="169" t="s">
        <v>75</v>
      </c>
      <c r="C48" s="170"/>
      <c r="D48" s="170"/>
      <c r="E48" s="170"/>
      <c r="F48" s="171"/>
      <c r="H48" s="9"/>
      <c r="J48" s="31"/>
      <c r="K48" s="67"/>
      <c r="L48" s="31"/>
      <c r="M48" s="40"/>
      <c r="N48" s="41"/>
    </row>
    <row r="49" spans="2:14" s="7" customFormat="1" ht="21" customHeight="1" thickBot="1">
      <c r="B49" s="164" t="s">
        <v>29</v>
      </c>
      <c r="C49" s="162"/>
      <c r="D49" s="162"/>
      <c r="E49" s="162"/>
      <c r="F49" s="166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96"/>
      <c r="C50" s="173" t="s">
        <v>112</v>
      </c>
      <c r="D50" s="174"/>
      <c r="E50" s="173" t="s">
        <v>118</v>
      </c>
      <c r="F50" s="174"/>
      <c r="H50" s="9"/>
      <c r="J50" s="31"/>
      <c r="K50" s="67"/>
      <c r="L50" s="31"/>
      <c r="M50" s="40"/>
      <c r="N50" s="41"/>
    </row>
    <row r="51" spans="2:14" s="7" customFormat="1" ht="21" customHeight="1">
      <c r="B51" s="22" t="s">
        <v>11</v>
      </c>
      <c r="C51" s="98">
        <v>13</v>
      </c>
      <c r="D51" s="20">
        <f>C51/C54</f>
        <v>0.6190476190476191</v>
      </c>
      <c r="E51" s="17">
        <v>2</v>
      </c>
      <c r="F51" s="20">
        <f>E51/E54</f>
        <v>0.3333333333333333</v>
      </c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12</v>
      </c>
      <c r="C52" s="98">
        <v>8</v>
      </c>
      <c r="D52" s="20">
        <f>C52/C54</f>
        <v>0.38095238095238093</v>
      </c>
      <c r="E52" s="17">
        <v>3</v>
      </c>
      <c r="F52" s="20">
        <f>E52/E54</f>
        <v>0.5</v>
      </c>
      <c r="H52" s="9"/>
      <c r="J52" s="31"/>
      <c r="K52" s="67"/>
      <c r="L52" s="31"/>
      <c r="M52" s="40"/>
      <c r="N52" s="41"/>
    </row>
    <row r="53" spans="2:14" s="7" customFormat="1" ht="21" customHeight="1" thickBot="1">
      <c r="B53" s="59" t="s">
        <v>58</v>
      </c>
      <c r="C53" s="99">
        <v>0</v>
      </c>
      <c r="D53" s="21">
        <f>C53/C54</f>
        <v>0</v>
      </c>
      <c r="E53" s="10">
        <v>1</v>
      </c>
      <c r="F53" s="21">
        <f>E53/E54</f>
        <v>0.16666666666666666</v>
      </c>
      <c r="H53" s="9"/>
      <c r="J53" s="31"/>
      <c r="K53" s="67"/>
      <c r="L53" s="31"/>
      <c r="M53" s="40"/>
      <c r="N53" s="41"/>
    </row>
    <row r="54" spans="2:14" s="50" customFormat="1" ht="21" customHeight="1" thickBot="1" thickTop="1">
      <c r="B54" s="60" t="s">
        <v>4</v>
      </c>
      <c r="C54" s="100">
        <f>SUM(C51:C53)</f>
        <v>21</v>
      </c>
      <c r="D54" s="49">
        <f>SUM(D51:D53)</f>
        <v>1</v>
      </c>
      <c r="E54" s="48">
        <f>SUM(E51:E53)</f>
        <v>6</v>
      </c>
      <c r="F54" s="49">
        <f>SUM(F51:F53)</f>
        <v>0.9999999999999999</v>
      </c>
      <c r="H54" s="51"/>
      <c r="J54" s="52"/>
      <c r="K54" s="68"/>
      <c r="L54" s="52"/>
      <c r="M54" s="43"/>
      <c r="N54" s="53"/>
    </row>
    <row r="55" spans="2:14" s="7" customFormat="1" ht="15" customHeight="1" thickBot="1">
      <c r="B55" s="11"/>
      <c r="D55" s="9"/>
      <c r="F55" s="9"/>
      <c r="H55" s="9"/>
      <c r="J55" s="31"/>
      <c r="K55" s="67"/>
      <c r="L55" s="31"/>
      <c r="M55" s="40"/>
      <c r="N55" s="41"/>
    </row>
    <row r="56" spans="2:14" s="7" customFormat="1" ht="21" customHeight="1">
      <c r="B56" s="169" t="s">
        <v>62</v>
      </c>
      <c r="C56" s="170"/>
      <c r="D56" s="170"/>
      <c r="E56" s="170"/>
      <c r="F56" s="171"/>
      <c r="H56" s="9"/>
      <c r="J56" s="31"/>
      <c r="K56" s="67"/>
      <c r="L56" s="31"/>
      <c r="M56" s="40"/>
      <c r="N56" s="41"/>
    </row>
    <row r="57" spans="2:14" s="7" customFormat="1" ht="21" customHeight="1" thickBot="1">
      <c r="B57" s="164" t="s">
        <v>63</v>
      </c>
      <c r="C57" s="162"/>
      <c r="D57" s="162"/>
      <c r="E57" s="162"/>
      <c r="F57" s="166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94"/>
      <c r="C58" s="173" t="s">
        <v>112</v>
      </c>
      <c r="D58" s="174"/>
      <c r="E58" s="173" t="s">
        <v>118</v>
      </c>
      <c r="F58" s="174"/>
      <c r="H58" s="9"/>
      <c r="J58" s="31"/>
      <c r="K58" s="67"/>
      <c r="L58" s="31"/>
      <c r="M58" s="40"/>
      <c r="N58" s="41"/>
    </row>
    <row r="59" spans="2:14" s="7" customFormat="1" ht="21" customHeight="1">
      <c r="B59" s="26" t="s">
        <v>14</v>
      </c>
      <c r="C59" s="24">
        <v>3</v>
      </c>
      <c r="D59" s="25">
        <f>C59/C64</f>
        <v>0.14285714285714285</v>
      </c>
      <c r="E59" s="24">
        <v>0</v>
      </c>
      <c r="F59" s="25">
        <f>E59/E64</f>
        <v>0</v>
      </c>
      <c r="H59" s="9"/>
      <c r="J59" s="31"/>
      <c r="K59" s="67"/>
      <c r="L59" s="31"/>
      <c r="M59" s="40"/>
      <c r="N59" s="41"/>
    </row>
    <row r="60" spans="2:14" s="7" customFormat="1" ht="21" customHeight="1">
      <c r="B60" s="22" t="s">
        <v>15</v>
      </c>
      <c r="C60" s="17">
        <v>2</v>
      </c>
      <c r="D60" s="20">
        <f>C60/C64</f>
        <v>0.09523809523809523</v>
      </c>
      <c r="E60" s="17">
        <v>2</v>
      </c>
      <c r="F60" s="20">
        <f>E60/E64</f>
        <v>0.3333333333333333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64</v>
      </c>
      <c r="C61" s="17">
        <v>3</v>
      </c>
      <c r="D61" s="20">
        <f>C61/C64</f>
        <v>0.14285714285714285</v>
      </c>
      <c r="E61" s="17">
        <v>0</v>
      </c>
      <c r="F61" s="20">
        <f>E61/E64</f>
        <v>0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17</v>
      </c>
      <c r="C62" s="17">
        <v>5</v>
      </c>
      <c r="D62" s="20">
        <f>C62/C64</f>
        <v>0.23809523809523808</v>
      </c>
      <c r="E62" s="17">
        <v>0</v>
      </c>
      <c r="F62" s="20">
        <f>E62/E64</f>
        <v>0</v>
      </c>
      <c r="H62" s="9"/>
      <c r="J62" s="31"/>
      <c r="K62" s="67"/>
      <c r="L62" s="31"/>
      <c r="M62" s="40"/>
      <c r="N62" s="41"/>
    </row>
    <row r="63" spans="2:14" s="7" customFormat="1" ht="21" customHeight="1" thickBot="1">
      <c r="B63" s="59" t="s">
        <v>58</v>
      </c>
      <c r="C63" s="10">
        <v>8</v>
      </c>
      <c r="D63" s="21">
        <f>C63/C64</f>
        <v>0.38095238095238093</v>
      </c>
      <c r="E63" s="10">
        <v>4</v>
      </c>
      <c r="F63" s="21">
        <f>E63/E64</f>
        <v>0.6666666666666666</v>
      </c>
      <c r="H63" s="9"/>
      <c r="J63" s="31"/>
      <c r="K63" s="67"/>
      <c r="L63" s="31"/>
      <c r="M63" s="40"/>
      <c r="N63" s="41"/>
    </row>
    <row r="64" spans="2:14" s="7" customFormat="1" ht="21" customHeight="1" thickBot="1" thickTop="1">
      <c r="B64" s="60" t="s">
        <v>4</v>
      </c>
      <c r="C64" s="100">
        <f>SUM(C59:C63)</f>
        <v>21</v>
      </c>
      <c r="D64" s="49">
        <f>SUM(D59:D63)</f>
        <v>1</v>
      </c>
      <c r="E64" s="48">
        <f>SUM(E59:E63)</f>
        <v>6</v>
      </c>
      <c r="F64" s="49">
        <f>SUM(F59:F63)</f>
        <v>1</v>
      </c>
      <c r="H64" s="9"/>
      <c r="J64" s="31"/>
      <c r="K64" s="67"/>
      <c r="L64" s="31"/>
      <c r="M64" s="40"/>
      <c r="N64" s="41"/>
    </row>
    <row r="65" spans="2:14" s="7" customFormat="1" ht="15" customHeight="1" thickBot="1">
      <c r="B65" s="11"/>
      <c r="D65" s="9"/>
      <c r="F65" s="9"/>
      <c r="H65" s="9"/>
      <c r="J65" s="31"/>
      <c r="K65" s="67"/>
      <c r="L65" s="31"/>
      <c r="M65" s="73"/>
      <c r="N65" s="41"/>
    </row>
    <row r="66" spans="2:26" s="7" customFormat="1" ht="21" customHeight="1">
      <c r="B66" s="169" t="s">
        <v>65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1"/>
    </row>
    <row r="67" spans="2:26" s="7" customFormat="1" ht="21" customHeight="1" thickBot="1">
      <c r="B67" s="164" t="s">
        <v>66</v>
      </c>
      <c r="C67" s="172"/>
      <c r="D67" s="172"/>
      <c r="E67" s="172"/>
      <c r="F67" s="172"/>
      <c r="G67" s="162"/>
      <c r="H67" s="162"/>
      <c r="I67" s="162"/>
      <c r="J67" s="162"/>
      <c r="K67" s="172"/>
      <c r="L67" s="172"/>
      <c r="M67" s="172"/>
      <c r="N67" s="172"/>
      <c r="O67" s="162"/>
      <c r="P67" s="162"/>
      <c r="Q67" s="162"/>
      <c r="R67" s="162"/>
      <c r="S67" s="172"/>
      <c r="T67" s="172"/>
      <c r="U67" s="172"/>
      <c r="V67" s="172"/>
      <c r="W67" s="162"/>
      <c r="X67" s="162"/>
      <c r="Y67" s="162"/>
      <c r="Z67" s="166"/>
    </row>
    <row r="68" spans="2:26" s="7" customFormat="1" ht="21" customHeight="1" thickBot="1">
      <c r="B68" s="167"/>
      <c r="C68" s="158" t="s">
        <v>14</v>
      </c>
      <c r="D68" s="157"/>
      <c r="E68" s="157"/>
      <c r="F68" s="159"/>
      <c r="G68" s="157" t="s">
        <v>15</v>
      </c>
      <c r="H68" s="157"/>
      <c r="I68" s="157"/>
      <c r="J68" s="157"/>
      <c r="K68" s="158" t="s">
        <v>16</v>
      </c>
      <c r="L68" s="157"/>
      <c r="M68" s="157"/>
      <c r="N68" s="159"/>
      <c r="O68" s="157" t="s">
        <v>17</v>
      </c>
      <c r="P68" s="157"/>
      <c r="Q68" s="157"/>
      <c r="R68" s="157"/>
      <c r="S68" s="158" t="s">
        <v>58</v>
      </c>
      <c r="T68" s="157"/>
      <c r="U68" s="157"/>
      <c r="V68" s="159"/>
      <c r="W68" s="160" t="s">
        <v>4</v>
      </c>
      <c r="X68" s="160"/>
      <c r="Y68" s="160"/>
      <c r="Z68" s="161"/>
    </row>
    <row r="69" spans="2:26" s="7" customFormat="1" ht="21" customHeight="1" thickBot="1">
      <c r="B69" s="168"/>
      <c r="C69" s="173" t="s">
        <v>112</v>
      </c>
      <c r="D69" s="174"/>
      <c r="E69" s="173" t="s">
        <v>118</v>
      </c>
      <c r="F69" s="174"/>
      <c r="G69" s="173" t="s">
        <v>112</v>
      </c>
      <c r="H69" s="174"/>
      <c r="I69" s="173" t="s">
        <v>118</v>
      </c>
      <c r="J69" s="174"/>
      <c r="K69" s="173" t="s">
        <v>112</v>
      </c>
      <c r="L69" s="174"/>
      <c r="M69" s="173" t="s">
        <v>118</v>
      </c>
      <c r="N69" s="174"/>
      <c r="O69" s="173" t="s">
        <v>112</v>
      </c>
      <c r="P69" s="174"/>
      <c r="Q69" s="173" t="s">
        <v>118</v>
      </c>
      <c r="R69" s="174"/>
      <c r="S69" s="173" t="s">
        <v>112</v>
      </c>
      <c r="T69" s="174"/>
      <c r="U69" s="173" t="s">
        <v>118</v>
      </c>
      <c r="V69" s="174"/>
      <c r="W69" s="173" t="s">
        <v>112</v>
      </c>
      <c r="X69" s="174"/>
      <c r="Y69" s="173" t="s">
        <v>118</v>
      </c>
      <c r="Z69" s="174"/>
    </row>
    <row r="70" spans="2:30" s="7" customFormat="1" ht="28.5" customHeight="1">
      <c r="B70" s="22" t="s">
        <v>22</v>
      </c>
      <c r="C70" s="112">
        <v>0</v>
      </c>
      <c r="D70" s="57">
        <f aca="true" t="shared" si="2" ref="D70:D76">C70/W70</f>
        <v>0</v>
      </c>
      <c r="E70" s="56">
        <v>0</v>
      </c>
      <c r="F70" s="109">
        <f aca="true" t="shared" si="3" ref="F70:F76">E70/Y70</f>
        <v>0</v>
      </c>
      <c r="G70" s="56">
        <v>0</v>
      </c>
      <c r="H70" s="57">
        <f aca="true" t="shared" si="4" ref="H70:H76">G70/W70</f>
        <v>0</v>
      </c>
      <c r="I70" s="56">
        <v>0</v>
      </c>
      <c r="J70" s="15">
        <f aca="true" t="shared" si="5" ref="J70:J76">I70/Y70</f>
        <v>0</v>
      </c>
      <c r="K70" s="56">
        <v>5</v>
      </c>
      <c r="L70" s="57">
        <f aca="true" t="shared" si="6" ref="L70:L76">K70/W70</f>
        <v>0.23809523809523808</v>
      </c>
      <c r="M70" s="56">
        <v>1</v>
      </c>
      <c r="N70" s="109">
        <f aca="true" t="shared" si="7" ref="N70:N76">M70/Y70</f>
        <v>0.16666666666666666</v>
      </c>
      <c r="O70" s="56">
        <v>16</v>
      </c>
      <c r="P70" s="57">
        <f aca="true" t="shared" si="8" ref="P70:P76">O70/W70</f>
        <v>0.7619047619047619</v>
      </c>
      <c r="Q70" s="56">
        <v>5</v>
      </c>
      <c r="R70" s="15">
        <f aca="true" t="shared" si="9" ref="R70:R76">Q70/Y70</f>
        <v>0.8333333333333334</v>
      </c>
      <c r="S70" s="108">
        <v>0</v>
      </c>
      <c r="T70" s="15">
        <f aca="true" t="shared" si="10" ref="T70:T76">S70/W70</f>
        <v>0</v>
      </c>
      <c r="U70" s="121">
        <v>0</v>
      </c>
      <c r="V70" s="109">
        <f aca="true" t="shared" si="11" ref="V70:V76">U70/Y70</f>
        <v>0</v>
      </c>
      <c r="W70" s="75">
        <f aca="true" t="shared" si="12" ref="W70:W76">O70+K70+G70+C70+S70</f>
        <v>21</v>
      </c>
      <c r="X70" s="76">
        <f aca="true" t="shared" si="13" ref="X70:X76">D70+H70+L70+P70+T70</f>
        <v>1</v>
      </c>
      <c r="Y70" s="120">
        <f aca="true" t="shared" si="14" ref="Y70:Y76">Q70+M70+I70+E70+U70</f>
        <v>6</v>
      </c>
      <c r="Z70" s="45">
        <f aca="true" t="shared" si="15" ref="Z70:Z76">F70+J70+N70+R70+V70</f>
        <v>1</v>
      </c>
      <c r="AA70" s="14"/>
      <c r="AB70" s="14">
        <f aca="true" t="shared" si="16" ref="AB70:AB76">G70</f>
        <v>0</v>
      </c>
      <c r="AC70" s="14">
        <f aca="true" t="shared" si="17" ref="AC70:AC76">K70</f>
        <v>5</v>
      </c>
      <c r="AD70" s="12">
        <f aca="true" t="shared" si="18" ref="AD70:AD76">O70</f>
        <v>16</v>
      </c>
    </row>
    <row r="71" spans="2:30" s="7" customFormat="1" ht="28.5" customHeight="1">
      <c r="B71" s="22" t="s">
        <v>18</v>
      </c>
      <c r="C71" s="112">
        <v>0</v>
      </c>
      <c r="D71" s="57">
        <f t="shared" si="2"/>
        <v>0</v>
      </c>
      <c r="E71" s="56">
        <v>0</v>
      </c>
      <c r="F71" s="109">
        <f t="shared" si="3"/>
        <v>0</v>
      </c>
      <c r="G71" s="56">
        <v>0</v>
      </c>
      <c r="H71" s="57">
        <f t="shared" si="4"/>
        <v>0</v>
      </c>
      <c r="I71" s="56">
        <v>0</v>
      </c>
      <c r="J71" s="15">
        <f t="shared" si="5"/>
        <v>0</v>
      </c>
      <c r="K71" s="56">
        <v>0</v>
      </c>
      <c r="L71" s="57">
        <f t="shared" si="6"/>
        <v>0</v>
      </c>
      <c r="M71" s="56">
        <v>2</v>
      </c>
      <c r="N71" s="109">
        <f t="shared" si="7"/>
        <v>0.3333333333333333</v>
      </c>
      <c r="O71" s="56">
        <v>21</v>
      </c>
      <c r="P71" s="57">
        <f t="shared" si="8"/>
        <v>1</v>
      </c>
      <c r="Q71" s="56">
        <v>4</v>
      </c>
      <c r="R71" s="15">
        <f t="shared" si="9"/>
        <v>0.6666666666666666</v>
      </c>
      <c r="S71" s="108">
        <v>0</v>
      </c>
      <c r="T71" s="15">
        <f t="shared" si="10"/>
        <v>0</v>
      </c>
      <c r="U71" s="71">
        <v>0</v>
      </c>
      <c r="V71" s="109">
        <f t="shared" si="11"/>
        <v>0</v>
      </c>
      <c r="W71" s="75">
        <f t="shared" si="12"/>
        <v>21</v>
      </c>
      <c r="X71" s="76">
        <f t="shared" si="13"/>
        <v>1</v>
      </c>
      <c r="Y71" s="70">
        <f t="shared" si="14"/>
        <v>6</v>
      </c>
      <c r="Z71" s="45">
        <f t="shared" si="15"/>
        <v>1</v>
      </c>
      <c r="AA71" s="14"/>
      <c r="AB71" s="14">
        <f t="shared" si="16"/>
        <v>0</v>
      </c>
      <c r="AC71" s="14">
        <f t="shared" si="17"/>
        <v>0</v>
      </c>
      <c r="AD71" s="12">
        <f t="shared" si="18"/>
        <v>21</v>
      </c>
    </row>
    <row r="72" spans="2:30" s="7" customFormat="1" ht="28.5" customHeight="1">
      <c r="B72" s="22" t="s">
        <v>19</v>
      </c>
      <c r="C72" s="112">
        <v>0</v>
      </c>
      <c r="D72" s="57">
        <f t="shared" si="2"/>
        <v>0</v>
      </c>
      <c r="E72" s="56">
        <v>0</v>
      </c>
      <c r="F72" s="109">
        <f t="shared" si="3"/>
        <v>0</v>
      </c>
      <c r="G72" s="56">
        <v>0</v>
      </c>
      <c r="H72" s="57">
        <f t="shared" si="4"/>
        <v>0</v>
      </c>
      <c r="I72" s="56">
        <v>0</v>
      </c>
      <c r="J72" s="15">
        <f t="shared" si="5"/>
        <v>0</v>
      </c>
      <c r="K72" s="56">
        <v>0</v>
      </c>
      <c r="L72" s="57">
        <f t="shared" si="6"/>
        <v>0</v>
      </c>
      <c r="M72" s="56">
        <v>1</v>
      </c>
      <c r="N72" s="109">
        <f t="shared" si="7"/>
        <v>0.16666666666666666</v>
      </c>
      <c r="O72" s="56">
        <v>21</v>
      </c>
      <c r="P72" s="57">
        <f t="shared" si="8"/>
        <v>1</v>
      </c>
      <c r="Q72" s="56">
        <v>5</v>
      </c>
      <c r="R72" s="15">
        <f t="shared" si="9"/>
        <v>0.8333333333333334</v>
      </c>
      <c r="S72" s="108">
        <v>0</v>
      </c>
      <c r="T72" s="15">
        <f t="shared" si="10"/>
        <v>0</v>
      </c>
      <c r="U72" s="71">
        <v>0</v>
      </c>
      <c r="V72" s="109">
        <f t="shared" si="11"/>
        <v>0</v>
      </c>
      <c r="W72" s="75">
        <f t="shared" si="12"/>
        <v>21</v>
      </c>
      <c r="X72" s="76">
        <f t="shared" si="13"/>
        <v>1</v>
      </c>
      <c r="Y72" s="70">
        <f t="shared" si="14"/>
        <v>6</v>
      </c>
      <c r="Z72" s="45">
        <f t="shared" si="15"/>
        <v>1</v>
      </c>
      <c r="AA72" s="14"/>
      <c r="AB72" s="14">
        <f t="shared" si="16"/>
        <v>0</v>
      </c>
      <c r="AC72" s="14">
        <f t="shared" si="17"/>
        <v>0</v>
      </c>
      <c r="AD72" s="12">
        <f t="shared" si="18"/>
        <v>21</v>
      </c>
    </row>
    <row r="73" spans="2:30" s="7" customFormat="1" ht="28.5" customHeight="1">
      <c r="B73" s="22" t="s">
        <v>67</v>
      </c>
      <c r="C73" s="112">
        <v>0</v>
      </c>
      <c r="D73" s="57">
        <f t="shared" si="2"/>
        <v>0</v>
      </c>
      <c r="E73" s="56">
        <v>0</v>
      </c>
      <c r="F73" s="109">
        <f t="shared" si="3"/>
        <v>0</v>
      </c>
      <c r="G73" s="56">
        <v>0</v>
      </c>
      <c r="H73" s="57">
        <f t="shared" si="4"/>
        <v>0</v>
      </c>
      <c r="I73" s="56">
        <v>1</v>
      </c>
      <c r="J73" s="15">
        <f t="shared" si="5"/>
        <v>0.16666666666666666</v>
      </c>
      <c r="K73" s="56">
        <v>0</v>
      </c>
      <c r="L73" s="57">
        <f t="shared" si="6"/>
        <v>0</v>
      </c>
      <c r="M73" s="56">
        <v>1</v>
      </c>
      <c r="N73" s="109">
        <f t="shared" si="7"/>
        <v>0.16666666666666666</v>
      </c>
      <c r="O73" s="56">
        <v>21</v>
      </c>
      <c r="P73" s="57">
        <f t="shared" si="8"/>
        <v>1</v>
      </c>
      <c r="Q73" s="56">
        <v>4</v>
      </c>
      <c r="R73" s="15">
        <f t="shared" si="9"/>
        <v>0.6666666666666666</v>
      </c>
      <c r="S73" s="108">
        <v>0</v>
      </c>
      <c r="T73" s="15">
        <f t="shared" si="10"/>
        <v>0</v>
      </c>
      <c r="U73" s="71">
        <v>0</v>
      </c>
      <c r="V73" s="109">
        <f t="shared" si="11"/>
        <v>0</v>
      </c>
      <c r="W73" s="75">
        <f t="shared" si="12"/>
        <v>21</v>
      </c>
      <c r="X73" s="76">
        <f t="shared" si="13"/>
        <v>1</v>
      </c>
      <c r="Y73" s="70">
        <f t="shared" si="14"/>
        <v>6</v>
      </c>
      <c r="Z73" s="45">
        <f t="shared" si="15"/>
        <v>1</v>
      </c>
      <c r="AA73" s="14"/>
      <c r="AB73" s="14">
        <f t="shared" si="16"/>
        <v>0</v>
      </c>
      <c r="AC73" s="14">
        <f t="shared" si="17"/>
        <v>0</v>
      </c>
      <c r="AD73" s="12">
        <f t="shared" si="18"/>
        <v>21</v>
      </c>
    </row>
    <row r="74" spans="2:30" s="7" customFormat="1" ht="28.5" customHeight="1">
      <c r="B74" s="22" t="s">
        <v>68</v>
      </c>
      <c r="C74" s="112">
        <v>0</v>
      </c>
      <c r="D74" s="57">
        <f t="shared" si="2"/>
        <v>0</v>
      </c>
      <c r="E74" s="56">
        <v>0</v>
      </c>
      <c r="F74" s="109">
        <f t="shared" si="3"/>
        <v>0</v>
      </c>
      <c r="G74" s="56">
        <v>0</v>
      </c>
      <c r="H74" s="57">
        <f t="shared" si="4"/>
        <v>0</v>
      </c>
      <c r="I74" s="56">
        <v>0</v>
      </c>
      <c r="J74" s="15">
        <f t="shared" si="5"/>
        <v>0</v>
      </c>
      <c r="K74" s="56">
        <v>1</v>
      </c>
      <c r="L74" s="57">
        <f t="shared" si="6"/>
        <v>0.047619047619047616</v>
      </c>
      <c r="M74" s="56">
        <v>2</v>
      </c>
      <c r="N74" s="109">
        <f t="shared" si="7"/>
        <v>0.3333333333333333</v>
      </c>
      <c r="O74" s="56">
        <v>20</v>
      </c>
      <c r="P74" s="57">
        <f t="shared" si="8"/>
        <v>0.9523809523809523</v>
      </c>
      <c r="Q74" s="56">
        <v>4</v>
      </c>
      <c r="R74" s="15">
        <f t="shared" si="9"/>
        <v>0.6666666666666666</v>
      </c>
      <c r="S74" s="108">
        <v>0</v>
      </c>
      <c r="T74" s="15">
        <f t="shared" si="10"/>
        <v>0</v>
      </c>
      <c r="U74" s="71">
        <v>0</v>
      </c>
      <c r="V74" s="109">
        <f t="shared" si="11"/>
        <v>0</v>
      </c>
      <c r="W74" s="75">
        <f t="shared" si="12"/>
        <v>21</v>
      </c>
      <c r="X74" s="76">
        <f t="shared" si="13"/>
        <v>1</v>
      </c>
      <c r="Y74" s="70">
        <f t="shared" si="14"/>
        <v>6</v>
      </c>
      <c r="Z74" s="45">
        <f t="shared" si="15"/>
        <v>1</v>
      </c>
      <c r="AA74" s="14"/>
      <c r="AB74" s="14">
        <f t="shared" si="16"/>
        <v>0</v>
      </c>
      <c r="AC74" s="14">
        <f t="shared" si="17"/>
        <v>1</v>
      </c>
      <c r="AD74" s="12">
        <f t="shared" si="18"/>
        <v>20</v>
      </c>
    </row>
    <row r="75" spans="2:30" s="7" customFormat="1" ht="28.5" customHeight="1">
      <c r="B75" s="22" t="s">
        <v>69</v>
      </c>
      <c r="C75" s="112">
        <v>0</v>
      </c>
      <c r="D75" s="57">
        <f t="shared" si="2"/>
        <v>0</v>
      </c>
      <c r="E75" s="56">
        <v>0</v>
      </c>
      <c r="F75" s="109">
        <f t="shared" si="3"/>
        <v>0</v>
      </c>
      <c r="G75" s="56">
        <v>4</v>
      </c>
      <c r="H75" s="57">
        <f t="shared" si="4"/>
        <v>0.19047619047619047</v>
      </c>
      <c r="I75" s="56">
        <v>1</v>
      </c>
      <c r="J75" s="15">
        <f t="shared" si="5"/>
        <v>0.16666666666666666</v>
      </c>
      <c r="K75" s="56">
        <v>6</v>
      </c>
      <c r="L75" s="57">
        <f t="shared" si="6"/>
        <v>0.2857142857142857</v>
      </c>
      <c r="M75" s="56">
        <v>3</v>
      </c>
      <c r="N75" s="109">
        <f t="shared" si="7"/>
        <v>0.5</v>
      </c>
      <c r="O75" s="56">
        <v>11</v>
      </c>
      <c r="P75" s="57">
        <f t="shared" si="8"/>
        <v>0.5238095238095238</v>
      </c>
      <c r="Q75" s="56">
        <v>2</v>
      </c>
      <c r="R75" s="15">
        <f t="shared" si="9"/>
        <v>0.3333333333333333</v>
      </c>
      <c r="S75" s="108">
        <v>0</v>
      </c>
      <c r="T75" s="15">
        <f t="shared" si="10"/>
        <v>0</v>
      </c>
      <c r="U75" s="71">
        <v>0</v>
      </c>
      <c r="V75" s="109">
        <f t="shared" si="11"/>
        <v>0</v>
      </c>
      <c r="W75" s="75">
        <f t="shared" si="12"/>
        <v>21</v>
      </c>
      <c r="X75" s="76">
        <f t="shared" si="13"/>
        <v>1</v>
      </c>
      <c r="Y75" s="70">
        <f t="shared" si="14"/>
        <v>6</v>
      </c>
      <c r="Z75" s="45">
        <f t="shared" si="15"/>
        <v>1</v>
      </c>
      <c r="AA75" s="13"/>
      <c r="AB75" s="13">
        <f t="shared" si="16"/>
        <v>4</v>
      </c>
      <c r="AC75" s="13">
        <f t="shared" si="17"/>
        <v>6</v>
      </c>
      <c r="AD75" s="12">
        <f t="shared" si="18"/>
        <v>11</v>
      </c>
    </row>
    <row r="76" spans="2:30" s="7" customFormat="1" ht="28.5" customHeight="1" thickBot="1">
      <c r="B76" s="104" t="s">
        <v>74</v>
      </c>
      <c r="C76" s="113">
        <v>0</v>
      </c>
      <c r="D76" s="89">
        <f t="shared" si="2"/>
        <v>0</v>
      </c>
      <c r="E76" s="103">
        <v>0</v>
      </c>
      <c r="F76" s="111">
        <f t="shared" si="3"/>
        <v>0</v>
      </c>
      <c r="G76" s="103">
        <v>2</v>
      </c>
      <c r="H76" s="89">
        <f t="shared" si="4"/>
        <v>0.09523809523809523</v>
      </c>
      <c r="I76" s="103">
        <v>1</v>
      </c>
      <c r="J76" s="90">
        <f t="shared" si="5"/>
        <v>0.16666666666666666</v>
      </c>
      <c r="K76" s="103">
        <v>3</v>
      </c>
      <c r="L76" s="89">
        <f t="shared" si="6"/>
        <v>0.14285714285714285</v>
      </c>
      <c r="M76" s="103">
        <v>3</v>
      </c>
      <c r="N76" s="111">
        <f t="shared" si="7"/>
        <v>0.5</v>
      </c>
      <c r="O76" s="103">
        <v>16</v>
      </c>
      <c r="P76" s="89">
        <f t="shared" si="8"/>
        <v>0.7619047619047619</v>
      </c>
      <c r="Q76" s="103">
        <v>2</v>
      </c>
      <c r="R76" s="90">
        <f t="shared" si="9"/>
        <v>0.3333333333333333</v>
      </c>
      <c r="S76" s="110">
        <v>0</v>
      </c>
      <c r="T76" s="90">
        <f t="shared" si="10"/>
        <v>0</v>
      </c>
      <c r="U76" s="122">
        <v>0</v>
      </c>
      <c r="V76" s="111">
        <f t="shared" si="11"/>
        <v>0</v>
      </c>
      <c r="W76" s="105">
        <f t="shared" si="12"/>
        <v>21</v>
      </c>
      <c r="X76" s="118">
        <f t="shared" si="13"/>
        <v>1</v>
      </c>
      <c r="Y76" s="79">
        <f t="shared" si="14"/>
        <v>6</v>
      </c>
      <c r="Z76" s="46">
        <f t="shared" si="15"/>
        <v>1</v>
      </c>
      <c r="AA76" s="13"/>
      <c r="AB76" s="13">
        <f t="shared" si="16"/>
        <v>2</v>
      </c>
      <c r="AC76" s="13">
        <f t="shared" si="17"/>
        <v>3</v>
      </c>
      <c r="AD76" s="12">
        <f t="shared" si="18"/>
        <v>16</v>
      </c>
    </row>
    <row r="77" spans="2:20" s="17" customFormat="1" ht="18" customHeight="1" thickBot="1">
      <c r="B77" s="74"/>
      <c r="C77" s="16"/>
      <c r="D77" s="15"/>
      <c r="E77" s="16"/>
      <c r="F77" s="15"/>
      <c r="G77" s="16"/>
      <c r="H77" s="15"/>
      <c r="I77" s="16"/>
      <c r="J77" s="15"/>
      <c r="K77" s="69"/>
      <c r="L77" s="15"/>
      <c r="M77" s="75"/>
      <c r="N77" s="76"/>
      <c r="O77" s="74"/>
      <c r="P77" s="77"/>
      <c r="Q77" s="77"/>
      <c r="R77" s="77"/>
      <c r="S77" s="77"/>
      <c r="T77" s="78"/>
    </row>
    <row r="78" spans="2:26" s="7" customFormat="1" ht="21" customHeight="1">
      <c r="B78" s="169" t="s">
        <v>70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1"/>
    </row>
    <row r="79" spans="2:26" s="7" customFormat="1" ht="21" customHeight="1" thickBot="1">
      <c r="B79" s="164" t="s">
        <v>71</v>
      </c>
      <c r="C79" s="172"/>
      <c r="D79" s="172"/>
      <c r="E79" s="172"/>
      <c r="F79" s="172"/>
      <c r="G79" s="162"/>
      <c r="H79" s="162"/>
      <c r="I79" s="162"/>
      <c r="J79" s="162"/>
      <c r="K79" s="172"/>
      <c r="L79" s="172"/>
      <c r="M79" s="172"/>
      <c r="N79" s="172"/>
      <c r="O79" s="162"/>
      <c r="P79" s="162"/>
      <c r="Q79" s="162"/>
      <c r="R79" s="162"/>
      <c r="S79" s="172"/>
      <c r="T79" s="172"/>
      <c r="U79" s="172"/>
      <c r="V79" s="172"/>
      <c r="W79" s="162"/>
      <c r="X79" s="162"/>
      <c r="Y79" s="162"/>
      <c r="Z79" s="166"/>
    </row>
    <row r="80" spans="2:26" s="7" customFormat="1" ht="21" customHeight="1" thickBot="1">
      <c r="B80" s="167"/>
      <c r="C80" s="158" t="s">
        <v>14</v>
      </c>
      <c r="D80" s="157"/>
      <c r="E80" s="157"/>
      <c r="F80" s="159"/>
      <c r="G80" s="157" t="s">
        <v>15</v>
      </c>
      <c r="H80" s="157"/>
      <c r="I80" s="157"/>
      <c r="J80" s="157"/>
      <c r="K80" s="158" t="s">
        <v>16</v>
      </c>
      <c r="L80" s="157"/>
      <c r="M80" s="157"/>
      <c r="N80" s="159"/>
      <c r="O80" s="157" t="s">
        <v>17</v>
      </c>
      <c r="P80" s="157"/>
      <c r="Q80" s="157"/>
      <c r="R80" s="157"/>
      <c r="S80" s="158" t="s">
        <v>58</v>
      </c>
      <c r="T80" s="157"/>
      <c r="U80" s="157"/>
      <c r="V80" s="159"/>
      <c r="W80" s="160" t="s">
        <v>4</v>
      </c>
      <c r="X80" s="160"/>
      <c r="Y80" s="160"/>
      <c r="Z80" s="161"/>
    </row>
    <row r="81" spans="2:26" s="7" customFormat="1" ht="21" customHeight="1" thickBot="1">
      <c r="B81" s="168"/>
      <c r="C81" s="173" t="s">
        <v>112</v>
      </c>
      <c r="D81" s="174"/>
      <c r="E81" s="173" t="s">
        <v>118</v>
      </c>
      <c r="F81" s="174"/>
      <c r="G81" s="173" t="s">
        <v>112</v>
      </c>
      <c r="H81" s="174"/>
      <c r="I81" s="173" t="s">
        <v>118</v>
      </c>
      <c r="J81" s="174"/>
      <c r="K81" s="173" t="s">
        <v>112</v>
      </c>
      <c r="L81" s="174"/>
      <c r="M81" s="173" t="s">
        <v>118</v>
      </c>
      <c r="N81" s="174"/>
      <c r="O81" s="173" t="s">
        <v>112</v>
      </c>
      <c r="P81" s="174"/>
      <c r="Q81" s="173" t="s">
        <v>118</v>
      </c>
      <c r="R81" s="174"/>
      <c r="S81" s="173" t="s">
        <v>112</v>
      </c>
      <c r="T81" s="174"/>
      <c r="U81" s="173" t="s">
        <v>118</v>
      </c>
      <c r="V81" s="174"/>
      <c r="W81" s="173" t="s">
        <v>112</v>
      </c>
      <c r="X81" s="174"/>
      <c r="Y81" s="173" t="s">
        <v>118</v>
      </c>
      <c r="Z81" s="174"/>
    </row>
    <row r="82" spans="2:30" s="7" customFormat="1" ht="28.5" customHeight="1">
      <c r="B82" s="22" t="s">
        <v>72</v>
      </c>
      <c r="C82" s="112">
        <v>0</v>
      </c>
      <c r="D82" s="57">
        <f>C82/W82</f>
        <v>0</v>
      </c>
      <c r="E82" s="56">
        <v>0</v>
      </c>
      <c r="F82" s="109">
        <f>E82/Y82</f>
        <v>0</v>
      </c>
      <c r="G82" s="16">
        <v>0</v>
      </c>
      <c r="H82" s="57">
        <f>G82/W82</f>
        <v>0</v>
      </c>
      <c r="I82" s="56">
        <v>0</v>
      </c>
      <c r="J82" s="15">
        <f>I82/Y82</f>
        <v>0</v>
      </c>
      <c r="K82" s="112">
        <v>0</v>
      </c>
      <c r="L82" s="57">
        <f>K82/W82</f>
        <v>0</v>
      </c>
      <c r="M82" s="56">
        <v>1</v>
      </c>
      <c r="N82" s="109">
        <f>M82/Y82</f>
        <v>0.16666666666666666</v>
      </c>
      <c r="O82" s="16">
        <v>21</v>
      </c>
      <c r="P82" s="57">
        <f>O82/W82</f>
        <v>1</v>
      </c>
      <c r="Q82" s="56">
        <v>5</v>
      </c>
      <c r="R82" s="15">
        <f>Q82/Y82</f>
        <v>0.8333333333333334</v>
      </c>
      <c r="S82" s="108">
        <v>0</v>
      </c>
      <c r="T82" s="15">
        <f>S82/W82</f>
        <v>0</v>
      </c>
      <c r="U82" s="121">
        <v>0</v>
      </c>
      <c r="V82" s="109">
        <f>U82/Y82</f>
        <v>0</v>
      </c>
      <c r="W82" s="75">
        <f>O82+K82+G82+C82+S82</f>
        <v>21</v>
      </c>
      <c r="X82" s="76">
        <f>D82+H82+L82+P82+T82</f>
        <v>1</v>
      </c>
      <c r="Y82" s="120">
        <f>Q82+M82+I82+E82+U82</f>
        <v>6</v>
      </c>
      <c r="Z82" s="45">
        <f>F82+J82+N82+R82+V82</f>
        <v>1</v>
      </c>
      <c r="AA82" s="13"/>
      <c r="AB82" s="13"/>
      <c r="AC82" s="13">
        <f>K82</f>
        <v>0</v>
      </c>
      <c r="AD82" s="12">
        <f>O82</f>
        <v>21</v>
      </c>
    </row>
    <row r="83" spans="2:30" s="7" customFormat="1" ht="28.5" customHeight="1">
      <c r="B83" s="22" t="s">
        <v>21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G83/W83</f>
        <v>0</v>
      </c>
      <c r="I83" s="56">
        <v>0</v>
      </c>
      <c r="J83" s="15">
        <f>I83/Y83</f>
        <v>0</v>
      </c>
      <c r="K83" s="112">
        <v>0</v>
      </c>
      <c r="L83" s="57">
        <f>K83/W83</f>
        <v>0</v>
      </c>
      <c r="M83" s="56">
        <v>2</v>
      </c>
      <c r="N83" s="109">
        <f>M83/Y83</f>
        <v>0.3333333333333333</v>
      </c>
      <c r="O83" s="16">
        <v>21</v>
      </c>
      <c r="P83" s="57">
        <f>O83/W83</f>
        <v>1</v>
      </c>
      <c r="Q83" s="56">
        <v>4</v>
      </c>
      <c r="R83" s="15">
        <f>Q83/Y83</f>
        <v>0.6666666666666666</v>
      </c>
      <c r="S83" s="112">
        <v>0</v>
      </c>
      <c r="T83" s="15">
        <f>S83/W83</f>
        <v>0</v>
      </c>
      <c r="U83" s="56">
        <v>0</v>
      </c>
      <c r="V83" s="109">
        <f>U83/Y83</f>
        <v>0</v>
      </c>
      <c r="W83" s="75">
        <f>O83+K83+G83+C83+S83</f>
        <v>21</v>
      </c>
      <c r="X83" s="76">
        <f>D83+H83+L83+P83+T83</f>
        <v>1</v>
      </c>
      <c r="Y83" s="70">
        <f>Q83+M83+I83+E83+U83</f>
        <v>6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 thickBot="1">
      <c r="B84" s="104" t="s">
        <v>73</v>
      </c>
      <c r="C84" s="113">
        <v>0</v>
      </c>
      <c r="D84" s="89">
        <f>C84/W84</f>
        <v>0</v>
      </c>
      <c r="E84" s="103">
        <v>0</v>
      </c>
      <c r="F84" s="111">
        <f>E84/Y84</f>
        <v>0</v>
      </c>
      <c r="G84" s="106">
        <v>0</v>
      </c>
      <c r="H84" s="89">
        <f>G84/W84</f>
        <v>0</v>
      </c>
      <c r="I84" s="103">
        <v>0</v>
      </c>
      <c r="J84" s="90">
        <f>I84/Y84</f>
        <v>0</v>
      </c>
      <c r="K84" s="113">
        <v>0</v>
      </c>
      <c r="L84" s="89">
        <f>K84/W84</f>
        <v>0</v>
      </c>
      <c r="M84" s="103">
        <v>1</v>
      </c>
      <c r="N84" s="111">
        <f>M84/Y84</f>
        <v>0.16666666666666666</v>
      </c>
      <c r="O84" s="106">
        <v>21</v>
      </c>
      <c r="P84" s="89">
        <f>O84/W84</f>
        <v>1</v>
      </c>
      <c r="Q84" s="103">
        <v>5</v>
      </c>
      <c r="R84" s="90">
        <f>Q84/Y84</f>
        <v>0.8333333333333334</v>
      </c>
      <c r="S84" s="113">
        <v>0</v>
      </c>
      <c r="T84" s="90">
        <f>S84/W84</f>
        <v>0</v>
      </c>
      <c r="U84" s="103">
        <v>0</v>
      </c>
      <c r="V84" s="111">
        <f>U84/Y84</f>
        <v>0</v>
      </c>
      <c r="W84" s="105">
        <f>O84+K84+G84+C84+S84</f>
        <v>21</v>
      </c>
      <c r="X84" s="118">
        <f>D84+H84+L84+P84+T84</f>
        <v>1</v>
      </c>
      <c r="Y84" s="79">
        <f>Q84+M84+I84+E84+U84</f>
        <v>6</v>
      </c>
      <c r="Z84" s="46">
        <f>F84+J84+N84+R84+V84</f>
        <v>1</v>
      </c>
      <c r="AA84" s="13"/>
      <c r="AB84" s="13"/>
      <c r="AC84" s="13"/>
      <c r="AD84" s="12"/>
    </row>
    <row r="85" spans="2:14" s="7" customFormat="1" ht="15" customHeight="1" thickBot="1">
      <c r="B85" s="11"/>
      <c r="D85" s="9"/>
      <c r="F85" s="9"/>
      <c r="H85" s="9"/>
      <c r="J85" s="31"/>
      <c r="K85" s="67"/>
      <c r="L85" s="31"/>
      <c r="M85" s="73"/>
      <c r="N85" s="41"/>
    </row>
    <row r="86" spans="2:26" s="7" customFormat="1" ht="21" customHeight="1">
      <c r="B86" s="169" t="s">
        <v>23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1"/>
    </row>
    <row r="87" spans="2:26" s="7" customFormat="1" ht="21" customHeight="1" thickBot="1">
      <c r="B87" s="164" t="s">
        <v>30</v>
      </c>
      <c r="C87" s="172"/>
      <c r="D87" s="172"/>
      <c r="E87" s="172"/>
      <c r="F87" s="172"/>
      <c r="G87" s="162"/>
      <c r="H87" s="162"/>
      <c r="I87" s="162"/>
      <c r="J87" s="162"/>
      <c r="K87" s="172"/>
      <c r="L87" s="172"/>
      <c r="M87" s="172"/>
      <c r="N87" s="172"/>
      <c r="O87" s="162"/>
      <c r="P87" s="162"/>
      <c r="Q87" s="162"/>
      <c r="R87" s="162"/>
      <c r="S87" s="172"/>
      <c r="T87" s="172"/>
      <c r="U87" s="172"/>
      <c r="V87" s="172"/>
      <c r="W87" s="162"/>
      <c r="X87" s="162"/>
      <c r="Y87" s="162"/>
      <c r="Z87" s="166"/>
    </row>
    <row r="88" spans="2:26" s="7" customFormat="1" ht="21" customHeight="1" thickBot="1">
      <c r="B88" s="167"/>
      <c r="C88" s="158" t="s">
        <v>14</v>
      </c>
      <c r="D88" s="157"/>
      <c r="E88" s="157"/>
      <c r="F88" s="159"/>
      <c r="G88" s="157" t="s">
        <v>15</v>
      </c>
      <c r="H88" s="157"/>
      <c r="I88" s="157"/>
      <c r="J88" s="157"/>
      <c r="K88" s="158" t="s">
        <v>16</v>
      </c>
      <c r="L88" s="157"/>
      <c r="M88" s="157"/>
      <c r="N88" s="159"/>
      <c r="O88" s="157" t="s">
        <v>17</v>
      </c>
      <c r="P88" s="157"/>
      <c r="Q88" s="157"/>
      <c r="R88" s="157"/>
      <c r="S88" s="158" t="s">
        <v>58</v>
      </c>
      <c r="T88" s="157"/>
      <c r="U88" s="157"/>
      <c r="V88" s="159"/>
      <c r="W88" s="160" t="s">
        <v>4</v>
      </c>
      <c r="X88" s="160"/>
      <c r="Y88" s="160"/>
      <c r="Z88" s="161"/>
    </row>
    <row r="89" spans="2:26" s="7" customFormat="1" ht="21" customHeight="1" thickBot="1">
      <c r="B89" s="168"/>
      <c r="C89" s="173" t="s">
        <v>112</v>
      </c>
      <c r="D89" s="174"/>
      <c r="E89" s="173" t="s">
        <v>118</v>
      </c>
      <c r="F89" s="174"/>
      <c r="G89" s="173" t="s">
        <v>112</v>
      </c>
      <c r="H89" s="174"/>
      <c r="I89" s="173" t="s">
        <v>118</v>
      </c>
      <c r="J89" s="174"/>
      <c r="K89" s="173" t="s">
        <v>112</v>
      </c>
      <c r="L89" s="174"/>
      <c r="M89" s="173" t="s">
        <v>118</v>
      </c>
      <c r="N89" s="174"/>
      <c r="O89" s="173" t="s">
        <v>112</v>
      </c>
      <c r="P89" s="174"/>
      <c r="Q89" s="173" t="s">
        <v>118</v>
      </c>
      <c r="R89" s="174"/>
      <c r="S89" s="173" t="s">
        <v>112</v>
      </c>
      <c r="T89" s="174"/>
      <c r="U89" s="173" t="s">
        <v>118</v>
      </c>
      <c r="V89" s="174"/>
      <c r="W89" s="173" t="s">
        <v>112</v>
      </c>
      <c r="X89" s="174"/>
      <c r="Y89" s="173" t="s">
        <v>118</v>
      </c>
      <c r="Z89" s="174"/>
    </row>
    <row r="90" spans="2:26" s="7" customFormat="1" ht="28.5" customHeight="1" thickBot="1">
      <c r="B90" s="104" t="s">
        <v>24</v>
      </c>
      <c r="C90" s="114">
        <v>0</v>
      </c>
      <c r="D90" s="62">
        <f>C90/W90</f>
        <v>0</v>
      </c>
      <c r="E90" s="61">
        <v>0</v>
      </c>
      <c r="F90" s="115">
        <f>E90/Y90</f>
        <v>0</v>
      </c>
      <c r="G90" s="107">
        <v>0</v>
      </c>
      <c r="H90" s="62">
        <f>G90/W90</f>
        <v>0</v>
      </c>
      <c r="I90" s="61">
        <v>0</v>
      </c>
      <c r="J90" s="42">
        <f>I90/Y90</f>
        <v>0</v>
      </c>
      <c r="K90" s="114">
        <v>1</v>
      </c>
      <c r="L90" s="62">
        <f>K90/W90</f>
        <v>0.047619047619047616</v>
      </c>
      <c r="M90" s="61">
        <v>1</v>
      </c>
      <c r="N90" s="115">
        <f>M90/Y90</f>
        <v>0.2</v>
      </c>
      <c r="O90" s="107">
        <v>20</v>
      </c>
      <c r="P90" s="62">
        <f>O90/W90</f>
        <v>0.9523809523809523</v>
      </c>
      <c r="Q90" s="61">
        <v>4</v>
      </c>
      <c r="R90" s="42">
        <f>Q90/Y90</f>
        <v>0.8</v>
      </c>
      <c r="S90" s="116">
        <v>0</v>
      </c>
      <c r="T90" s="42">
        <f>S90/W90</f>
        <v>0</v>
      </c>
      <c r="U90" s="123">
        <v>0</v>
      </c>
      <c r="V90" s="115">
        <f>U90/Y90</f>
        <v>0</v>
      </c>
      <c r="W90" s="117">
        <f>C90+G90+K90+O90+S90</f>
        <v>21</v>
      </c>
      <c r="X90" s="119">
        <f>D90+H90+L90+P90+T90</f>
        <v>1</v>
      </c>
      <c r="Y90" s="124">
        <f>E90+I90+M90+Q90+U90</f>
        <v>5</v>
      </c>
      <c r="Z90" s="44">
        <f>F90+J90+N90+R90+V90</f>
        <v>1</v>
      </c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150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</sheetData>
  <sheetProtection/>
  <mergeCells count="87">
    <mergeCell ref="C8:D8"/>
    <mergeCell ref="B86:Z86"/>
    <mergeCell ref="B87:Z87"/>
    <mergeCell ref="C40:D40"/>
    <mergeCell ref="B66:Z66"/>
    <mergeCell ref="B67:Z67"/>
    <mergeCell ref="B78:Z78"/>
    <mergeCell ref="B79:Z79"/>
    <mergeCell ref="E8:F8"/>
    <mergeCell ref="C12:D12"/>
    <mergeCell ref="E12:F12"/>
    <mergeCell ref="C7:D7"/>
    <mergeCell ref="E40:F40"/>
    <mergeCell ref="C50:D50"/>
    <mergeCell ref="E50:F50"/>
    <mergeCell ref="B39:F39"/>
    <mergeCell ref="B7:B8"/>
    <mergeCell ref="E7:F7"/>
    <mergeCell ref="C58:D58"/>
    <mergeCell ref="E58:F58"/>
    <mergeCell ref="B48:F48"/>
    <mergeCell ref="B49:F49"/>
    <mergeCell ref="B56:F56"/>
    <mergeCell ref="B57:F57"/>
    <mergeCell ref="B68:B69"/>
    <mergeCell ref="C68:F68"/>
    <mergeCell ref="G68:J68"/>
    <mergeCell ref="K68:N68"/>
    <mergeCell ref="O68:R68"/>
    <mergeCell ref="S68:V68"/>
    <mergeCell ref="U69:V69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W69:X69"/>
    <mergeCell ref="Y69:Z69"/>
    <mergeCell ref="B80:B81"/>
    <mergeCell ref="C80:F80"/>
    <mergeCell ref="G80:J80"/>
    <mergeCell ref="K80:N80"/>
    <mergeCell ref="O80:R80"/>
    <mergeCell ref="S80:V80"/>
    <mergeCell ref="W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B88:B89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2:F2"/>
    <mergeCell ref="B3:F3"/>
    <mergeCell ref="B5:F5"/>
    <mergeCell ref="B10:F10"/>
    <mergeCell ref="B11:F11"/>
    <mergeCell ref="B38:F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5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5" t="s">
        <v>32</v>
      </c>
      <c r="C2" s="176"/>
      <c r="D2" s="176"/>
      <c r="E2" s="176"/>
      <c r="F2" s="177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78" t="s">
        <v>25</v>
      </c>
      <c r="C3" s="179"/>
      <c r="D3" s="179"/>
      <c r="E3" s="179"/>
      <c r="F3" s="180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81" t="s">
        <v>92</v>
      </c>
      <c r="C5" s="182"/>
      <c r="D5" s="182"/>
      <c r="E5" s="182"/>
      <c r="F5" s="183"/>
    </row>
    <row r="6" ht="9" customHeight="1" thickBot="1"/>
    <row r="7" spans="2:6" ht="21" customHeight="1">
      <c r="B7" s="184" t="s">
        <v>26</v>
      </c>
      <c r="C7" s="169" t="s">
        <v>112</v>
      </c>
      <c r="D7" s="171"/>
      <c r="E7" s="169" t="s">
        <v>118</v>
      </c>
      <c r="F7" s="171"/>
    </row>
    <row r="8" spans="2:6" ht="21" customHeight="1" thickBot="1">
      <c r="B8" s="185"/>
      <c r="C8" s="186">
        <f>'Servizi Demografici'!C8:D8+Tributi!C8+'Scuola e Cultura'!C8:D8+Biblioteca!C8+'Servizio Tecnico'!C8:D8+'Edilizia Urbanistica'!C8:D8</f>
        <v>146</v>
      </c>
      <c r="D8" s="187"/>
      <c r="E8" s="186">
        <f>'Servizi Demografici'!E8:F8+Tributi!E8+'Scuola e Cultura'!E8:F8+Biblioteca!E8+'Servizio Tecnico'!E8:F8+'Edilizia Urbanistica'!E8:F8</f>
        <v>165</v>
      </c>
      <c r="F8" s="187"/>
    </row>
    <row r="9" ht="9" customHeight="1" thickBot="1"/>
    <row r="10" spans="2:14" s="7" customFormat="1" ht="21" customHeight="1">
      <c r="B10" s="169" t="s">
        <v>0</v>
      </c>
      <c r="C10" s="170"/>
      <c r="D10" s="170"/>
      <c r="E10" s="170"/>
      <c r="F10" s="171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64" t="s">
        <v>31</v>
      </c>
      <c r="C11" s="162"/>
      <c r="D11" s="162"/>
      <c r="E11" s="162"/>
      <c r="F11" s="166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73" t="s">
        <v>112</v>
      </c>
      <c r="D12" s="174"/>
      <c r="E12" s="173" t="s">
        <v>118</v>
      </c>
      <c r="F12" s="174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f>'Servizi Demografici'!C13+Tributi!C13+'Scuola e Cultura'!C13+Biblioteca!C13+'Servizio Tecnico'!C13+'Edilizia Urbanistica'!C13</f>
        <v>66</v>
      </c>
      <c r="D13" s="20">
        <f>C13/C17</f>
        <v>0.4520547945205479</v>
      </c>
      <c r="E13" s="17">
        <f>'Servizi Demografici'!E13+Tributi!E13+'Scuola e Cultura'!E13+Biblioteca!E13+'Servizio Tecnico'!E13+'Edilizia Urbanistica'!E13</f>
        <v>57</v>
      </c>
      <c r="F13" s="20">
        <f>E13/E17</f>
        <v>0.34545454545454546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f>'Servizi Demografici'!C14+Tributi!C14+'Scuola e Cultura'!C14+Biblioteca!C14+'Servizio Tecnico'!C14+'Edilizia Urbanistica'!C14</f>
        <v>78</v>
      </c>
      <c r="D14" s="20">
        <f>C14/C17</f>
        <v>0.5342465753424658</v>
      </c>
      <c r="E14" s="17">
        <f>'Servizi Demografici'!E14+Tributi!E14+'Scuola e Cultura'!E14+Biblioteca!E14+'Servizio Tecnico'!E14+'Edilizia Urbanistica'!E14</f>
        <v>106</v>
      </c>
      <c r="F14" s="20">
        <f>E14/E17</f>
        <v>0.6424242424242425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f>'Servizi Demografici'!C15+Tributi!C15+'Scuola e Cultura'!C15+Biblioteca!C15+'Servizio Tecnico'!C15+'Edilizia Urbanistica'!C15</f>
        <v>2</v>
      </c>
      <c r="D15" s="20">
        <f>C15/C17</f>
        <v>0.0136986301369863</v>
      </c>
      <c r="E15" s="17">
        <f>'Servizi Demografici'!E15+Tributi!E15+'Scuola e Cultura'!E15+Biblioteca!E15+'Servizio Tecnico'!E15+'Edilizia Urbanistica'!E15</f>
        <v>1</v>
      </c>
      <c r="F15" s="20">
        <f>E15/E17</f>
        <v>0.006060606060606061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f>'Servizi Demografici'!C16+Tributi!C16+'Scuola e Cultura'!C16+Biblioteca!C16+'Servizio Tecnico'!C16+'Edilizia Urbanistica'!C16</f>
        <v>0</v>
      </c>
      <c r="D16" s="21">
        <f>C16/C17</f>
        <v>0</v>
      </c>
      <c r="E16" s="10">
        <f>'Servizi Demografici'!E16+Tributi!E16+'Scuola e Cultura'!E16+Biblioteca!E16+'Servizio Tecnico'!E16+'Edilizia Urbanistica'!E16</f>
        <v>1</v>
      </c>
      <c r="F16" s="21">
        <f>E16/E17</f>
        <v>0.006060606060606061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146</v>
      </c>
      <c r="D17" s="49">
        <f>SUM(D13:D16)</f>
        <v>1</v>
      </c>
      <c r="E17" s="48">
        <f>SUM(E13:E16)</f>
        <v>165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f>'Servizi Demografici'!C18+Tributi!C18+'Scuola e Cultura'!C18+Biblioteca!C18+'Servizio Tecnico'!C18+'Edilizia Urbanistica'!C18</f>
        <v>132</v>
      </c>
      <c r="D18" s="25">
        <f>C18/C22</f>
        <v>0.9041095890410958</v>
      </c>
      <c r="E18" s="24">
        <f>'Servizi Demografici'!E18+Tributi!E18+'Scuola e Cultura'!E18+Biblioteca!E18+'Servizio Tecnico'!E18+'Edilizia Urbanistica'!E18</f>
        <v>148</v>
      </c>
      <c r="F18" s="25">
        <f>E18/E22</f>
        <v>0.896969696969697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f>'Servizi Demografici'!C19+Tributi!C19+'Scuola e Cultura'!C19+Biblioteca!C19+'Servizio Tecnico'!C19+'Edilizia Urbanistica'!C19</f>
        <v>3</v>
      </c>
      <c r="D19" s="20">
        <f>C19/C22</f>
        <v>0.02054794520547945</v>
      </c>
      <c r="E19" s="17">
        <f>'Servizi Demografici'!E19+Tributi!E19+'Scuola e Cultura'!E19+Biblioteca!E19+'Servizio Tecnico'!E19+'Edilizia Urbanistica'!E19</f>
        <v>4</v>
      </c>
      <c r="F19" s="20">
        <f>E19/E22</f>
        <v>0.024242424242424242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f>'Servizi Demografici'!C20+Tributi!C20+'Scuola e Cultura'!C20+Biblioteca!C20+'Servizio Tecnico'!C20+'Edilizia Urbanistica'!C20</f>
        <v>9</v>
      </c>
      <c r="D20" s="20">
        <f>C20/C22</f>
        <v>0.06164383561643835</v>
      </c>
      <c r="E20" s="17">
        <f>'Servizi Demografici'!E20+Tributi!E20+'Scuola e Cultura'!E20+Biblioteca!E20+'Servizio Tecnico'!E20+'Edilizia Urbanistica'!E20</f>
        <v>10</v>
      </c>
      <c r="F20" s="20">
        <f>E20/E22</f>
        <v>0.06060606060606061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f>'Servizi Demografici'!C21+Tributi!C21+'Scuola e Cultura'!C21+Biblioteca!C21+'Servizio Tecnico'!C21+'Edilizia Urbanistica'!C21</f>
        <v>2</v>
      </c>
      <c r="D21" s="21">
        <f>C21/C22</f>
        <v>0.0136986301369863</v>
      </c>
      <c r="E21" s="10">
        <f>'Servizi Demografici'!E21+Tributi!E21+'Scuola e Cultura'!E21+Biblioteca!E21+'Servizio Tecnico'!E21+'Edilizia Urbanistica'!E21</f>
        <v>3</v>
      </c>
      <c r="F21" s="21">
        <f>E21/E22</f>
        <v>0.01818181818181818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151" t="s">
        <v>4</v>
      </c>
      <c r="C22" s="152">
        <f>SUM(C18:C21)</f>
        <v>146</v>
      </c>
      <c r="D22" s="55">
        <f>SUM(D18:D21)</f>
        <v>1</v>
      </c>
      <c r="E22" s="54">
        <f>SUM(E18:E21)</f>
        <v>165</v>
      </c>
      <c r="F22" s="55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106</v>
      </c>
      <c r="C23" s="101">
        <f>'Servizi Demografici'!C23+Tributi!C23+'Scuola e Cultura'!C23+Biblioteca!C23+'Servizio Tecnico'!C23+'Edilizia Urbanistica'!C23</f>
        <v>5</v>
      </c>
      <c r="D23" s="25">
        <f aca="true" t="shared" si="0" ref="D23:D30">C23/$C$32</f>
        <v>0.03424657534246575</v>
      </c>
      <c r="E23" s="24">
        <f>'Servizi Demografici'!E23+Tributi!E23+'Scuola e Cultura'!E23+Biblioteca!E23+'Servizio Tecnico'!E23+'Edilizia Urbanistica'!E23</f>
        <v>2</v>
      </c>
      <c r="F23" s="25">
        <f>E23/$E$32</f>
        <v>0.012121212121212121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107</v>
      </c>
      <c r="C24" s="98">
        <f>'Servizi Demografici'!C24+Tributi!C24+'Scuola e Cultura'!C24+Biblioteca!C24+'Servizio Tecnico'!C24+'Edilizia Urbanistica'!C24</f>
        <v>50</v>
      </c>
      <c r="D24" s="20">
        <f t="shared" si="0"/>
        <v>0.3424657534246575</v>
      </c>
      <c r="E24" s="17">
        <f>'Servizi Demografici'!E24+Tributi!E24+'Scuola e Cultura'!E24+Biblioteca!E24+'Servizio Tecnico'!E24+'Edilizia Urbanistica'!E24</f>
        <v>48</v>
      </c>
      <c r="F24" s="20">
        <f aca="true" t="shared" si="1" ref="F24:F31">E24/$E$32</f>
        <v>0.2909090909090909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f>'Servizi Demografici'!C25+Tributi!C25+'Scuola e Cultura'!C25+Biblioteca!C25+'Servizio Tecnico'!C25+'Edilizia Urbanistica'!C25</f>
        <v>16</v>
      </c>
      <c r="D25" s="20">
        <f t="shared" si="0"/>
        <v>0.1095890410958904</v>
      </c>
      <c r="E25" s="17">
        <f>'Servizi Demografici'!E25+Tributi!E25+'Scuola e Cultura'!E25+Biblioteca!E25+'Servizio Tecnico'!E25+'Edilizia Urbanistica'!E25</f>
        <v>13</v>
      </c>
      <c r="F25" s="20">
        <f t="shared" si="1"/>
        <v>0.07878787878787878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108</v>
      </c>
      <c r="C26" s="98">
        <f>'Servizi Demografici'!C26+Tributi!C26+'Scuola e Cultura'!C26+Biblioteca!C26+'Servizio Tecnico'!C26+'Edilizia Urbanistica'!C26</f>
        <v>30</v>
      </c>
      <c r="D26" s="20">
        <f t="shared" si="0"/>
        <v>0.2054794520547945</v>
      </c>
      <c r="E26" s="17">
        <f>'Servizi Demografici'!E26+Tributi!E26+'Scuola e Cultura'!E26+Biblioteca!E26+'Servizio Tecnico'!E26+'Edilizia Urbanistica'!E26</f>
        <v>31</v>
      </c>
      <c r="F26" s="20">
        <f t="shared" si="1"/>
        <v>0.18787878787878787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109</v>
      </c>
      <c r="C27" s="98">
        <f>'Servizi Demografici'!C27+Tributi!C27+'Scuola e Cultura'!C27+Biblioteca!C27+'Servizio Tecnico'!C27+'Edilizia Urbanistica'!C27</f>
        <v>8</v>
      </c>
      <c r="D27" s="20">
        <f t="shared" si="0"/>
        <v>0.0547945205479452</v>
      </c>
      <c r="E27" s="17">
        <f>'Servizi Demografici'!E27+Tributi!E27+'Scuola e Cultura'!E27+Biblioteca!E27+'Servizio Tecnico'!E27+'Edilizia Urbanistica'!E27</f>
        <v>9</v>
      </c>
      <c r="F27" s="20">
        <f t="shared" si="1"/>
        <v>0.05454545454545454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110</v>
      </c>
      <c r="C28" s="98">
        <f>'Servizi Demografici'!C28+Tributi!C28+'Scuola e Cultura'!C28+Biblioteca!C28+'Servizio Tecnico'!C28+'Edilizia Urbanistica'!C28</f>
        <v>13</v>
      </c>
      <c r="D28" s="20">
        <f t="shared" si="0"/>
        <v>0.08904109589041095</v>
      </c>
      <c r="E28" s="17">
        <f>'Servizi Demografici'!E28+Tributi!E28+'Scuola e Cultura'!E28+Biblioteca!E28+'Servizio Tecnico'!E28+'Edilizia Urbanistica'!E28</f>
        <v>17</v>
      </c>
      <c r="F28" s="20">
        <f t="shared" si="1"/>
        <v>0.10303030303030303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f>'Servizi Demografici'!C29+Tributi!C29+'Scuola e Cultura'!C29+Biblioteca!C29+'Servizio Tecnico'!C29+'Edilizia Urbanistica'!C29</f>
        <v>4</v>
      </c>
      <c r="D29" s="20">
        <f t="shared" si="0"/>
        <v>0.0273972602739726</v>
      </c>
      <c r="E29" s="17">
        <f>'Servizi Demografici'!E29+Tributi!E29+'Scuola e Cultura'!E29+Biblioteca!E29+'Servizio Tecnico'!E29+'Edilizia Urbanistica'!E29</f>
        <v>13</v>
      </c>
      <c r="F29" s="20">
        <f t="shared" si="1"/>
        <v>0.07878787878787878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111</v>
      </c>
      <c r="C30" s="98">
        <f>'Servizi Demografici'!C30+Tributi!C30+'Scuola e Cultura'!C30+Biblioteca!C30+'Servizio Tecnico'!C30+'Edilizia Urbanistica'!C30</f>
        <v>13</v>
      </c>
      <c r="D30" s="20">
        <f t="shared" si="0"/>
        <v>0.08904109589041095</v>
      </c>
      <c r="E30" s="17">
        <f>'Servizi Demografici'!E30+Tributi!E30+'Scuola e Cultura'!E30+Biblioteca!E30+'Servizio Tecnico'!E30+'Edilizia Urbanistica'!E30</f>
        <v>26</v>
      </c>
      <c r="F30" s="20">
        <f t="shared" si="1"/>
        <v>0.15757575757575756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f>'Servizi Demografici'!C31+Tributi!C31+'Scuola e Cultura'!C31+Biblioteca!C31+'Servizio Tecnico'!C31+'Edilizia Urbanistica'!C31</f>
        <v>7</v>
      </c>
      <c r="D31" s="21">
        <f>C31/C32</f>
        <v>0.04794520547945205</v>
      </c>
      <c r="E31" s="10">
        <f>'Servizi Demografici'!E31+Tributi!E31+'Scuola e Cultura'!E31+Biblioteca!E31+'Servizio Tecnico'!E31+'Edilizia Urbanistica'!E31</f>
        <v>6</v>
      </c>
      <c r="F31" s="21">
        <f t="shared" si="1"/>
        <v>0.03636363636363636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146</v>
      </c>
      <c r="D32" s="49">
        <f>SUM(D23:D31)</f>
        <v>0.9999999999999999</v>
      </c>
      <c r="E32" s="48">
        <f>SUM(E23:E31)</f>
        <v>165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98">
        <f>'Servizi Demografici'!C33+Tributi!C33+'Scuola e Cultura'!C33+Biblioteca!C33+'Servizio Tecnico'!C33+'Edilizia Urbanistica'!C33</f>
        <v>102</v>
      </c>
      <c r="D33" s="25">
        <f>C33/C36</f>
        <v>0.6986301369863014</v>
      </c>
      <c r="E33" s="17">
        <f>'Servizi Demografici'!E33+Tributi!E33+'Scuola e Cultura'!E33+Biblioteca!E33+'Servizio Tecnico'!E33+'Edilizia Urbanistica'!E33</f>
        <v>117</v>
      </c>
      <c r="F33" s="25">
        <f>E33/E36</f>
        <v>0.7090909090909091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f>'Servizi Demografici'!C34+Tributi!C34+'Scuola e Cultura'!C34+Biblioteca!C34+'Servizio Tecnico'!C34+'Edilizia Urbanistica'!C34</f>
        <v>24</v>
      </c>
      <c r="D34" s="20">
        <f>C34/C36</f>
        <v>0.1643835616438356</v>
      </c>
      <c r="E34" s="17">
        <f>'Servizi Demografici'!E34+Tributi!E34+'Scuola e Cultura'!E34+Biblioteca!E34+'Servizio Tecnico'!E34+'Edilizia Urbanistica'!E34</f>
        <v>20</v>
      </c>
      <c r="F34" s="20">
        <f>E34/E36</f>
        <v>0.12121212121212122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f>'Servizi Demografici'!C35+Tributi!C35+'Scuola e Cultura'!C35+Biblioteca!C35+'Servizio Tecnico'!C35+'Edilizia Urbanistica'!C35</f>
        <v>20</v>
      </c>
      <c r="D35" s="21">
        <f>C35/C36</f>
        <v>0.136986301369863</v>
      </c>
      <c r="E35" s="10">
        <f>'Servizi Demografici'!E35+Tributi!E35+'Scuola e Cultura'!E35+Biblioteca!E35+'Servizio Tecnico'!E35+'Edilizia Urbanistica'!E35</f>
        <v>28</v>
      </c>
      <c r="F35" s="21">
        <f>E35/E36</f>
        <v>0.1696969696969697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146</v>
      </c>
      <c r="D36" s="49">
        <f>SUM(D33:D35)</f>
        <v>1</v>
      </c>
      <c r="E36" s="48">
        <f>SUM(E33:E35)</f>
        <v>165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69" t="s">
        <v>76</v>
      </c>
      <c r="C38" s="170"/>
      <c r="D38" s="170"/>
      <c r="E38" s="170"/>
      <c r="F38" s="171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64" t="s">
        <v>29</v>
      </c>
      <c r="C39" s="162"/>
      <c r="D39" s="162"/>
      <c r="E39" s="162"/>
      <c r="F39" s="16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97"/>
      <c r="C40" s="173" t="s">
        <v>112</v>
      </c>
      <c r="D40" s="174"/>
      <c r="E40" s="173" t="s">
        <v>118</v>
      </c>
      <c r="F40" s="174"/>
      <c r="H40" s="9"/>
      <c r="J40" s="31"/>
      <c r="K40" s="67"/>
      <c r="L40" s="31"/>
      <c r="M40" s="40"/>
      <c r="N40" s="41"/>
    </row>
    <row r="41" spans="2:14" s="7" customFormat="1" ht="21" customHeight="1">
      <c r="B41" s="22" t="s">
        <v>11</v>
      </c>
      <c r="C41" s="98">
        <f>'Servizi Demografici'!C52+Tributi!C52+'Scuola e Cultura'!C53+Biblioteca!C53+'Servizio Tecnico'!C52+'Edilizia Urbanistica'!C51</f>
        <v>56</v>
      </c>
      <c r="D41" s="20">
        <f>C41/C44</f>
        <v>0.3835616438356164</v>
      </c>
      <c r="E41" s="17">
        <f>'Servizi Demografici'!E52+Tributi!E52+'Scuola e Cultura'!E53+Biblioteca!E53+'Servizio Tecnico'!E52+'Edilizia Urbanistica'!E51</f>
        <v>66</v>
      </c>
      <c r="F41" s="20">
        <f>E41/E44</f>
        <v>0.4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22" t="s">
        <v>12</v>
      </c>
      <c r="C42" s="98">
        <f>'Servizi Demografici'!C53+Tributi!C53+'Scuola e Cultura'!C54+Biblioteca!C54+'Servizio Tecnico'!C53+'Edilizia Urbanistica'!C52</f>
        <v>90</v>
      </c>
      <c r="D42" s="20">
        <f>C42/C44</f>
        <v>0.6164383561643836</v>
      </c>
      <c r="E42" s="17">
        <f>'Servizi Demografici'!E53+Tributi!E53+'Scuola e Cultura'!E54+Biblioteca!E54+'Servizio Tecnico'!E53+'Edilizia Urbanistica'!E52</f>
        <v>96</v>
      </c>
      <c r="F42" s="20">
        <f>E42/E44</f>
        <v>0.5818181818181818</v>
      </c>
      <c r="H42" s="9"/>
      <c r="J42" s="31"/>
      <c r="K42" s="67"/>
      <c r="L42" s="31"/>
      <c r="M42" s="40"/>
      <c r="N42" s="41"/>
    </row>
    <row r="43" spans="2:14" s="7" customFormat="1" ht="21" customHeight="1" thickBot="1">
      <c r="B43" s="59" t="s">
        <v>58</v>
      </c>
      <c r="C43" s="99">
        <f>'Servizi Demografici'!C54+Tributi!C54+'Scuola e Cultura'!C55+Biblioteca!C55+'Servizio Tecnico'!C54+'Edilizia Urbanistica'!C53</f>
        <v>0</v>
      </c>
      <c r="D43" s="21">
        <f>C43/C44</f>
        <v>0</v>
      </c>
      <c r="E43" s="10">
        <f>'Servizi Demografici'!E54+Tributi!E54+'Scuola e Cultura'!E55+Biblioteca!E55+'Servizio Tecnico'!E54+'Edilizia Urbanistica'!E53</f>
        <v>3</v>
      </c>
      <c r="F43" s="21">
        <f>E43/E44</f>
        <v>0.01818181818181818</v>
      </c>
      <c r="H43" s="9"/>
      <c r="J43" s="31"/>
      <c r="K43" s="67"/>
      <c r="L43" s="31"/>
      <c r="M43" s="40"/>
      <c r="N43" s="41"/>
    </row>
    <row r="44" spans="2:14" s="50" customFormat="1" ht="21" customHeight="1" thickBot="1" thickTop="1">
      <c r="B44" s="60" t="s">
        <v>4</v>
      </c>
      <c r="C44" s="100">
        <f>SUM(C41:C43)</f>
        <v>146</v>
      </c>
      <c r="D44" s="49">
        <f>SUM(D41:D43)</f>
        <v>1</v>
      </c>
      <c r="E44" s="48">
        <f>SUM(E41:E43)</f>
        <v>165</v>
      </c>
      <c r="F44" s="49">
        <f>SUM(F41:F43)</f>
        <v>1</v>
      </c>
      <c r="H44" s="51"/>
      <c r="J44" s="52"/>
      <c r="K44" s="68"/>
      <c r="L44" s="52"/>
      <c r="M44" s="43"/>
      <c r="N44" s="53"/>
    </row>
    <row r="45" spans="2:14" s="7" customFormat="1" ht="15" customHeight="1" thickBot="1">
      <c r="B45" s="11"/>
      <c r="D45" s="9"/>
      <c r="F45" s="9"/>
      <c r="H45" s="9"/>
      <c r="J45" s="31"/>
      <c r="K45" s="67"/>
      <c r="L45" s="31"/>
      <c r="M45" s="40"/>
      <c r="N45" s="41"/>
    </row>
    <row r="46" spans="2:14" s="7" customFormat="1" ht="21" customHeight="1">
      <c r="B46" s="169" t="s">
        <v>62</v>
      </c>
      <c r="C46" s="170"/>
      <c r="D46" s="170"/>
      <c r="E46" s="170"/>
      <c r="F46" s="171"/>
      <c r="H46" s="9"/>
      <c r="J46" s="31"/>
      <c r="K46" s="67"/>
      <c r="L46" s="31"/>
      <c r="M46" s="40"/>
      <c r="N46" s="41"/>
    </row>
    <row r="47" spans="2:14" s="7" customFormat="1" ht="21" customHeight="1" thickBot="1">
      <c r="B47" s="164" t="s">
        <v>63</v>
      </c>
      <c r="C47" s="162"/>
      <c r="D47" s="162"/>
      <c r="E47" s="162"/>
      <c r="F47" s="166"/>
      <c r="H47" s="9"/>
      <c r="J47" s="31"/>
      <c r="K47" s="67"/>
      <c r="L47" s="31"/>
      <c r="M47" s="40"/>
      <c r="N47" s="41"/>
    </row>
    <row r="48" spans="2:14" s="7" customFormat="1" ht="21" customHeight="1" thickBot="1">
      <c r="B48" s="92"/>
      <c r="C48" s="173" t="s">
        <v>112</v>
      </c>
      <c r="D48" s="174"/>
      <c r="E48" s="173" t="s">
        <v>118</v>
      </c>
      <c r="F48" s="174"/>
      <c r="H48" s="9"/>
      <c r="J48" s="31"/>
      <c r="K48" s="67"/>
      <c r="L48" s="31"/>
      <c r="M48" s="40"/>
      <c r="N48" s="41"/>
    </row>
    <row r="49" spans="2:14" s="7" customFormat="1" ht="21" customHeight="1">
      <c r="B49" s="26" t="s">
        <v>14</v>
      </c>
      <c r="C49" s="101">
        <f>'Servizi Demografici'!C60+Tributi!C60+'Scuola e Cultura'!C61+Biblioteca!C61+'Servizio Tecnico'!C60+'Edilizia Urbanistica'!C59</f>
        <v>4</v>
      </c>
      <c r="D49" s="25">
        <f>C49/C54</f>
        <v>0.0273972602739726</v>
      </c>
      <c r="E49" s="24">
        <f>'Servizi Demografici'!E60+Tributi!E60+'Scuola e Cultura'!E61+Biblioteca!E61+'Servizio Tecnico'!E60+'Edilizia Urbanistica'!E59</f>
        <v>3</v>
      </c>
      <c r="F49" s="25">
        <f>E49/E54</f>
        <v>0.01818181818181818</v>
      </c>
      <c r="H49" s="9"/>
      <c r="J49" s="31"/>
      <c r="K49" s="67"/>
      <c r="L49" s="31"/>
      <c r="M49" s="40"/>
      <c r="N49" s="41"/>
    </row>
    <row r="50" spans="2:14" s="7" customFormat="1" ht="21" customHeight="1">
      <c r="B50" s="22" t="s">
        <v>15</v>
      </c>
      <c r="C50" s="98">
        <f>'Servizi Demografici'!C61+Tributi!C61+'Scuola e Cultura'!C62+Biblioteca!C62+'Servizio Tecnico'!C61+'Edilizia Urbanistica'!C60</f>
        <v>14</v>
      </c>
      <c r="D50" s="20">
        <f>C50/C54</f>
        <v>0.0958904109589041</v>
      </c>
      <c r="E50" s="17">
        <f>'Servizi Demografici'!E61+Tributi!E61+'Scuola e Cultura'!E62+Biblioteca!E62+'Servizio Tecnico'!E61+'Edilizia Urbanistica'!E60</f>
        <v>15</v>
      </c>
      <c r="F50" s="20">
        <f>E50/E54</f>
        <v>0.09090909090909091</v>
      </c>
      <c r="H50" s="9"/>
      <c r="J50" s="31"/>
      <c r="K50" s="67"/>
      <c r="L50" s="31"/>
      <c r="M50" s="40"/>
      <c r="N50" s="41"/>
    </row>
    <row r="51" spans="2:14" s="7" customFormat="1" ht="21" customHeight="1">
      <c r="B51" s="22" t="s">
        <v>64</v>
      </c>
      <c r="C51" s="98">
        <f>'Servizi Demografici'!C62+Tributi!C62+'Scuola e Cultura'!C63+Biblioteca!C63+'Servizio Tecnico'!C62+'Edilizia Urbanistica'!C61</f>
        <v>18</v>
      </c>
      <c r="D51" s="20">
        <f>C51/C54</f>
        <v>0.1232876712328767</v>
      </c>
      <c r="E51" s="17">
        <f>'Servizi Demografici'!E62+Tributi!E62+'Scuola e Cultura'!E63+Biblioteca!E63+'Servizio Tecnico'!E62+'Edilizia Urbanistica'!E61</f>
        <v>23</v>
      </c>
      <c r="F51" s="20">
        <f>E51/E54</f>
        <v>0.1393939393939394</v>
      </c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17</v>
      </c>
      <c r="C52" s="98">
        <f>'Servizi Demografici'!C63+Tributi!C63+'Scuola e Cultura'!C64+Biblioteca!C64+'Servizio Tecnico'!C63+'Edilizia Urbanistica'!C62</f>
        <v>35</v>
      </c>
      <c r="D52" s="20">
        <f>C52/C54</f>
        <v>0.23972602739726026</v>
      </c>
      <c r="E52" s="17">
        <f>'Servizi Demografici'!E63+Tributi!E63+'Scuola e Cultura'!E64+Biblioteca!E64+'Servizio Tecnico'!E63+'Edilizia Urbanistica'!E62+31</f>
        <v>53</v>
      </c>
      <c r="F52" s="20">
        <f>E52/E54</f>
        <v>0.3212121212121212</v>
      </c>
      <c r="H52" s="9"/>
      <c r="J52" s="31"/>
      <c r="K52" s="67"/>
      <c r="L52" s="31"/>
      <c r="M52" s="40"/>
      <c r="N52" s="41"/>
    </row>
    <row r="53" spans="2:14" s="7" customFormat="1" ht="21" customHeight="1" thickBot="1">
      <c r="B53" s="59" t="s">
        <v>58</v>
      </c>
      <c r="C53" s="99">
        <f>'Servizi Demografici'!C64+Tributi!C64+'Scuola e Cultura'!C65+Biblioteca!C65+'Servizio Tecnico'!C64+'Edilizia Urbanistica'!C63</f>
        <v>75</v>
      </c>
      <c r="D53" s="21">
        <f>C53/C54</f>
        <v>0.5136986301369864</v>
      </c>
      <c r="E53" s="10">
        <f>'Servizi Demografici'!E64+Tributi!E64+'Scuola e Cultura'!E65+Biblioteca!E65+'Servizio Tecnico'!E64+'Edilizia Urbanistica'!E63</f>
        <v>71</v>
      </c>
      <c r="F53" s="21">
        <f>E53/E54</f>
        <v>0.4303030303030303</v>
      </c>
      <c r="H53" s="9"/>
      <c r="J53" s="31"/>
      <c r="K53" s="67"/>
      <c r="L53" s="31"/>
      <c r="M53" s="40"/>
      <c r="N53" s="41"/>
    </row>
    <row r="54" spans="2:14" s="7" customFormat="1" ht="21" customHeight="1" thickBot="1" thickTop="1">
      <c r="B54" s="60" t="s">
        <v>4</v>
      </c>
      <c r="C54" s="100">
        <f>SUM(C49:C53)</f>
        <v>146</v>
      </c>
      <c r="D54" s="49">
        <f>SUM(D49:D53)</f>
        <v>1</v>
      </c>
      <c r="E54" s="48">
        <f>SUM(E49:E53)</f>
        <v>165</v>
      </c>
      <c r="F54" s="49">
        <f>SUM(F49:F53)</f>
        <v>1</v>
      </c>
      <c r="H54" s="9"/>
      <c r="J54" s="31"/>
      <c r="K54" s="67"/>
      <c r="L54" s="31"/>
      <c r="M54" s="40"/>
      <c r="N54" s="41"/>
    </row>
    <row r="55" spans="2:14" s="7" customFormat="1" ht="15" customHeight="1" thickBot="1">
      <c r="B55" s="11"/>
      <c r="D55" s="9"/>
      <c r="F55" s="9"/>
      <c r="H55" s="9"/>
      <c r="J55" s="31"/>
      <c r="K55" s="67"/>
      <c r="L55" s="31"/>
      <c r="M55" s="73"/>
      <c r="N55" s="41"/>
    </row>
    <row r="56" spans="2:26" s="7" customFormat="1" ht="21" customHeight="1">
      <c r="B56" s="169" t="s">
        <v>65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1"/>
    </row>
    <row r="57" spans="2:26" s="7" customFormat="1" ht="21" customHeight="1" thickBot="1">
      <c r="B57" s="164" t="s">
        <v>66</v>
      </c>
      <c r="C57" s="172"/>
      <c r="D57" s="172"/>
      <c r="E57" s="172"/>
      <c r="F57" s="172"/>
      <c r="G57" s="162"/>
      <c r="H57" s="162"/>
      <c r="I57" s="162"/>
      <c r="J57" s="162"/>
      <c r="K57" s="172"/>
      <c r="L57" s="172"/>
      <c r="M57" s="172"/>
      <c r="N57" s="172"/>
      <c r="O57" s="162"/>
      <c r="P57" s="162"/>
      <c r="Q57" s="162"/>
      <c r="R57" s="162"/>
      <c r="S57" s="172"/>
      <c r="T57" s="172"/>
      <c r="U57" s="172"/>
      <c r="V57" s="172"/>
      <c r="W57" s="162"/>
      <c r="X57" s="162"/>
      <c r="Y57" s="162"/>
      <c r="Z57" s="166"/>
    </row>
    <row r="58" spans="2:26" s="7" customFormat="1" ht="21" customHeight="1">
      <c r="B58" s="167"/>
      <c r="C58" s="158" t="s">
        <v>14</v>
      </c>
      <c r="D58" s="157"/>
      <c r="E58" s="157"/>
      <c r="F58" s="159"/>
      <c r="G58" s="157" t="s">
        <v>15</v>
      </c>
      <c r="H58" s="157"/>
      <c r="I58" s="157"/>
      <c r="J58" s="157"/>
      <c r="K58" s="158" t="s">
        <v>16</v>
      </c>
      <c r="L58" s="157"/>
      <c r="M58" s="157"/>
      <c r="N58" s="159"/>
      <c r="O58" s="157" t="s">
        <v>17</v>
      </c>
      <c r="P58" s="157"/>
      <c r="Q58" s="157"/>
      <c r="R58" s="157"/>
      <c r="S58" s="158" t="s">
        <v>58</v>
      </c>
      <c r="T58" s="157"/>
      <c r="U58" s="157"/>
      <c r="V58" s="159"/>
      <c r="W58" s="160" t="s">
        <v>4</v>
      </c>
      <c r="X58" s="160"/>
      <c r="Y58" s="160"/>
      <c r="Z58" s="161"/>
    </row>
    <row r="59" spans="2:26" s="7" customFormat="1" ht="21" customHeight="1" thickBot="1">
      <c r="B59" s="168"/>
      <c r="C59" s="164" t="s">
        <v>112</v>
      </c>
      <c r="D59" s="162"/>
      <c r="E59" s="165" t="s">
        <v>118</v>
      </c>
      <c r="F59" s="166"/>
      <c r="G59" s="164" t="s">
        <v>112</v>
      </c>
      <c r="H59" s="162"/>
      <c r="I59" s="165" t="s">
        <v>118</v>
      </c>
      <c r="J59" s="166"/>
      <c r="K59" s="164" t="s">
        <v>112</v>
      </c>
      <c r="L59" s="162"/>
      <c r="M59" s="165" t="s">
        <v>118</v>
      </c>
      <c r="N59" s="166"/>
      <c r="O59" s="164" t="s">
        <v>112</v>
      </c>
      <c r="P59" s="162"/>
      <c r="Q59" s="165" t="s">
        <v>118</v>
      </c>
      <c r="R59" s="166"/>
      <c r="S59" s="164" t="s">
        <v>112</v>
      </c>
      <c r="T59" s="162"/>
      <c r="U59" s="165" t="s">
        <v>118</v>
      </c>
      <c r="V59" s="166"/>
      <c r="W59" s="164" t="s">
        <v>112</v>
      </c>
      <c r="X59" s="162"/>
      <c r="Y59" s="165" t="s">
        <v>118</v>
      </c>
      <c r="Z59" s="166"/>
    </row>
    <row r="60" spans="2:30" s="7" customFormat="1" ht="28.5" customHeight="1">
      <c r="B60" s="22" t="s">
        <v>22</v>
      </c>
      <c r="C60" s="112">
        <f>'Servizi Demografici'!C71+Tributi!C71+'Scuola e Cultura'!C72+Biblioteca!C72+'Servizio Tecnico'!C71+'Edilizia Urbanistica'!C70</f>
        <v>3</v>
      </c>
      <c r="D60" s="57">
        <f aca="true" t="shared" si="2" ref="D60:D66">C60/W60</f>
        <v>0.02054794520547945</v>
      </c>
      <c r="E60" s="56">
        <f>'Servizi Demografici'!E71+Tributi!E71+'Scuola e Cultura'!E72+Biblioteca!E72+'Servizio Tecnico'!E71+'Edilizia Urbanistica'!E70</f>
        <v>3</v>
      </c>
      <c r="F60" s="109">
        <f aca="true" t="shared" si="3" ref="F60:F66">E60/Y60</f>
        <v>0.01818181818181818</v>
      </c>
      <c r="G60" s="16">
        <f>'Servizi Demografici'!G71+Tributi!G71+'Scuola e Cultura'!G72+Biblioteca!G72+'Servizio Tecnico'!G71+'Edilizia Urbanistica'!G70</f>
        <v>11</v>
      </c>
      <c r="H60" s="57">
        <f aca="true" t="shared" si="4" ref="H60:H66">G60/W60</f>
        <v>0.07534246575342465</v>
      </c>
      <c r="I60" s="56">
        <f>'Servizi Demografici'!I71+Tributi!I71+'Scuola e Cultura'!I72+Biblioteca!I72+'Servizio Tecnico'!I71+'Edilizia Urbanistica'!I70</f>
        <v>20</v>
      </c>
      <c r="J60" s="15">
        <f aca="true" t="shared" si="5" ref="J60:J66">I60/Y60</f>
        <v>0.12121212121212122</v>
      </c>
      <c r="K60" s="112">
        <f>'Servizi Demografici'!K71+Tributi!K71+'Scuola e Cultura'!K72+Biblioteca!K72+'Servizio Tecnico'!K71+'Edilizia Urbanistica'!K70</f>
        <v>32</v>
      </c>
      <c r="L60" s="57">
        <f aca="true" t="shared" si="6" ref="L60:L66">K60/W60</f>
        <v>0.2191780821917808</v>
      </c>
      <c r="M60" s="56">
        <f>'Servizi Demografici'!M71+Tributi!M71+'Scuola e Cultura'!M72+Biblioteca!M72+'Servizio Tecnico'!M71+'Edilizia Urbanistica'!M70</f>
        <v>49</v>
      </c>
      <c r="N60" s="109">
        <f aca="true" t="shared" si="7" ref="N60:N66">M60/Y60</f>
        <v>0.296969696969697</v>
      </c>
      <c r="O60" s="16">
        <f>'Servizio Tecnico'!O71+Biblioteca!O72+'Scuola e Cultura'!O72+Tributi!O71+'Servizi Demografici'!O71+'Edilizia Urbanistica'!O70</f>
        <v>96</v>
      </c>
      <c r="P60" s="57">
        <f aca="true" t="shared" si="8" ref="P60:P66">O60/W60</f>
        <v>0.6575342465753424</v>
      </c>
      <c r="Q60" s="56">
        <f>'Servizio Tecnico'!Q71+Biblioteca!Q72+'Scuola e Cultura'!Q72+Tributi!Q71+'Servizi Demografici'!Q71+'Edilizia Urbanistica'!Q70</f>
        <v>91</v>
      </c>
      <c r="R60" s="15">
        <f aca="true" t="shared" si="9" ref="R60:R66">Q60/Y60</f>
        <v>0.5515151515151515</v>
      </c>
      <c r="S60" s="108">
        <f>'Servizio Tecnico'!S71+Biblioteca!S72+'Scuola e Cultura'!S72+Tributi!S71+'Servizi Demografici'!S71+'Edilizia Urbanistica'!S70</f>
        <v>4</v>
      </c>
      <c r="T60" s="15">
        <f aca="true" t="shared" si="10" ref="T60:T66">S60/W60</f>
        <v>0.0273972602739726</v>
      </c>
      <c r="U60" s="121">
        <f>'Servizio Tecnico'!U71+Biblioteca!U72+'Scuola e Cultura'!U72+Tributi!U71+'Servizi Demografici'!U71+'Edilizia Urbanistica'!U70</f>
        <v>2</v>
      </c>
      <c r="V60" s="109">
        <f aca="true" t="shared" si="11" ref="V60:V66">U60/Y60</f>
        <v>0.012121212121212121</v>
      </c>
      <c r="W60" s="75">
        <f aca="true" t="shared" si="12" ref="W60:W66">O60+K60+G60+C60+S60</f>
        <v>146</v>
      </c>
      <c r="X60" s="76">
        <f aca="true" t="shared" si="13" ref="X60:X66">D60+H60+L60+P60+T60</f>
        <v>0.9999999999999999</v>
      </c>
      <c r="Y60" s="120">
        <f aca="true" t="shared" si="14" ref="Y60:Y66">Q60+M60+I60+E60+U60</f>
        <v>165</v>
      </c>
      <c r="Z60" s="45">
        <f aca="true" t="shared" si="15" ref="Z60:Z66">F60+J60+N60+R60+V60</f>
        <v>1</v>
      </c>
      <c r="AA60" s="14"/>
      <c r="AB60" s="14"/>
      <c r="AC60" s="14"/>
      <c r="AD60" s="12"/>
    </row>
    <row r="61" spans="2:30" s="7" customFormat="1" ht="28.5" customHeight="1">
      <c r="B61" s="22" t="s">
        <v>18</v>
      </c>
      <c r="C61" s="112">
        <f>'Servizi Demografici'!C72+Tributi!C72+'Scuola e Cultura'!C73+Biblioteca!C73+'Servizio Tecnico'!C72+'Edilizia Urbanistica'!C71</f>
        <v>0</v>
      </c>
      <c r="D61" s="57">
        <f t="shared" si="2"/>
        <v>0</v>
      </c>
      <c r="E61" s="56">
        <f>'Servizi Demografici'!E72+Tributi!E72+'Scuola e Cultura'!E73+Biblioteca!E73+'Servizio Tecnico'!E72+'Edilizia Urbanistica'!E71</f>
        <v>0</v>
      </c>
      <c r="F61" s="109">
        <f t="shared" si="3"/>
        <v>0</v>
      </c>
      <c r="G61" s="16">
        <f>'Servizi Demografici'!G72+Tributi!G72+'Scuola e Cultura'!G73+Biblioteca!G73+'Servizio Tecnico'!G72+'Edilizia Urbanistica'!G71</f>
        <v>1</v>
      </c>
      <c r="H61" s="57">
        <f t="shared" si="4"/>
        <v>0.00684931506849315</v>
      </c>
      <c r="I61" s="56">
        <f>'Servizi Demografici'!I72+Tributi!I72+'Scuola e Cultura'!I73+Biblioteca!I73+'Servizio Tecnico'!I72+'Edilizia Urbanistica'!I71</f>
        <v>2</v>
      </c>
      <c r="J61" s="15">
        <f t="shared" si="5"/>
        <v>0.012121212121212121</v>
      </c>
      <c r="K61" s="112">
        <f>'Servizi Demografici'!K72+Tributi!K72+'Scuola e Cultura'!K73+Biblioteca!K73+'Servizio Tecnico'!K72+'Edilizia Urbanistica'!K71</f>
        <v>10</v>
      </c>
      <c r="L61" s="57">
        <f t="shared" si="6"/>
        <v>0.0684931506849315</v>
      </c>
      <c r="M61" s="56">
        <f>'Servizi Demografici'!M72+Tributi!M72+'Scuola e Cultura'!M73+Biblioteca!M73+'Servizio Tecnico'!M72+'Edilizia Urbanistica'!M71</f>
        <v>19</v>
      </c>
      <c r="N61" s="109">
        <f t="shared" si="7"/>
        <v>0.11515151515151516</v>
      </c>
      <c r="O61" s="16">
        <f>'Servizio Tecnico'!O72+Biblioteca!O73+'Scuola e Cultura'!O73+Tributi!O72+'Servizi Demografici'!O72+'Edilizia Urbanistica'!O71</f>
        <v>132</v>
      </c>
      <c r="P61" s="57">
        <f t="shared" si="8"/>
        <v>0.9041095890410958</v>
      </c>
      <c r="Q61" s="56">
        <f>'Servizio Tecnico'!Q72+Biblioteca!Q73+'Scuola e Cultura'!Q73+Tributi!Q72+'Servizi Demografici'!Q72+'Edilizia Urbanistica'!Q71</f>
        <v>142</v>
      </c>
      <c r="R61" s="15">
        <f t="shared" si="9"/>
        <v>0.8606060606060606</v>
      </c>
      <c r="S61" s="108">
        <f>'Servizio Tecnico'!S72+Biblioteca!S73+'Scuola e Cultura'!S73+Tributi!S72+'Servizi Demografici'!S72+'Edilizia Urbanistica'!S71</f>
        <v>3</v>
      </c>
      <c r="T61" s="15">
        <f t="shared" si="10"/>
        <v>0.02054794520547945</v>
      </c>
      <c r="U61" s="71">
        <f>'Servizio Tecnico'!U72+Biblioteca!U73+'Scuola e Cultura'!U73+Tributi!U72+'Servizi Demografici'!U72+'Edilizia Urbanistica'!U71</f>
        <v>2</v>
      </c>
      <c r="V61" s="109">
        <f t="shared" si="11"/>
        <v>0.012121212121212121</v>
      </c>
      <c r="W61" s="75">
        <f t="shared" si="12"/>
        <v>146</v>
      </c>
      <c r="X61" s="76">
        <f t="shared" si="13"/>
        <v>0.9999999999999999</v>
      </c>
      <c r="Y61" s="70">
        <f t="shared" si="14"/>
        <v>165</v>
      </c>
      <c r="Z61" s="45">
        <f t="shared" si="15"/>
        <v>1</v>
      </c>
      <c r="AA61" s="14"/>
      <c r="AB61" s="14"/>
      <c r="AC61" s="14"/>
      <c r="AD61" s="12"/>
    </row>
    <row r="62" spans="2:30" s="7" customFormat="1" ht="28.5" customHeight="1">
      <c r="B62" s="22" t="s">
        <v>19</v>
      </c>
      <c r="C62" s="112">
        <f>'Servizi Demografici'!C73+Tributi!C73+'Scuola e Cultura'!C74+Biblioteca!C74+'Servizio Tecnico'!C73+'Edilizia Urbanistica'!C72</f>
        <v>0</v>
      </c>
      <c r="D62" s="57">
        <f t="shared" si="2"/>
        <v>0</v>
      </c>
      <c r="E62" s="56">
        <f>'Servizi Demografici'!E73+Tributi!E73+'Scuola e Cultura'!E74+Biblioteca!E74+'Servizio Tecnico'!E73+'Edilizia Urbanistica'!E72</f>
        <v>0</v>
      </c>
      <c r="F62" s="109">
        <f t="shared" si="3"/>
        <v>0</v>
      </c>
      <c r="G62" s="16">
        <f>'Servizi Demografici'!G73+Tributi!G73+'Scuola e Cultura'!G74+Biblioteca!G74+'Servizio Tecnico'!G73+'Edilizia Urbanistica'!G72</f>
        <v>2</v>
      </c>
      <c r="H62" s="57">
        <f t="shared" si="4"/>
        <v>0.0136986301369863</v>
      </c>
      <c r="I62" s="56">
        <f>'Servizi Demografici'!I73+Tributi!I73+'Scuola e Cultura'!I74+Biblioteca!I74+'Servizio Tecnico'!I73+'Edilizia Urbanistica'!I72</f>
        <v>6</v>
      </c>
      <c r="J62" s="15">
        <f t="shared" si="5"/>
        <v>0.03636363636363636</v>
      </c>
      <c r="K62" s="112">
        <f>'Servizi Demografici'!K73+Tributi!K73+'Scuola e Cultura'!K74+Biblioteca!K74+'Servizio Tecnico'!K73+'Edilizia Urbanistica'!K72</f>
        <v>8</v>
      </c>
      <c r="L62" s="57">
        <f t="shared" si="6"/>
        <v>0.0547945205479452</v>
      </c>
      <c r="M62" s="56">
        <f>'Servizi Demografici'!M73+Tributi!M73+'Scuola e Cultura'!M74+Biblioteca!M74+'Servizio Tecnico'!M73+'Edilizia Urbanistica'!M72</f>
        <v>24</v>
      </c>
      <c r="N62" s="109">
        <f t="shared" si="7"/>
        <v>0.14545454545454545</v>
      </c>
      <c r="O62" s="16">
        <f>'Servizio Tecnico'!O73+Biblioteca!O74+'Scuola e Cultura'!O74+Tributi!O73+'Servizi Demografici'!O73+'Edilizia Urbanistica'!O72</f>
        <v>135</v>
      </c>
      <c r="P62" s="57">
        <f t="shared" si="8"/>
        <v>0.9246575342465754</v>
      </c>
      <c r="Q62" s="56">
        <f>'Servizio Tecnico'!Q73+Biblioteca!Q74+'Scuola e Cultura'!Q74+Tributi!Q73+'Servizi Demografici'!Q73+'Edilizia Urbanistica'!Q72</f>
        <v>132</v>
      </c>
      <c r="R62" s="15">
        <f t="shared" si="9"/>
        <v>0.8</v>
      </c>
      <c r="S62" s="108">
        <f>'Servizio Tecnico'!S73+Biblioteca!S74+'Scuola e Cultura'!S74+Tributi!S73+'Servizi Demografici'!S73+'Edilizia Urbanistica'!S72</f>
        <v>1</v>
      </c>
      <c r="T62" s="15">
        <f t="shared" si="10"/>
        <v>0.00684931506849315</v>
      </c>
      <c r="U62" s="71">
        <f>'Servizio Tecnico'!U73+Biblioteca!U74+'Scuola e Cultura'!U74+Tributi!U73+'Servizi Demografici'!U73+'Edilizia Urbanistica'!U72</f>
        <v>3</v>
      </c>
      <c r="V62" s="109">
        <f t="shared" si="11"/>
        <v>0.01818181818181818</v>
      </c>
      <c r="W62" s="75">
        <f t="shared" si="12"/>
        <v>146</v>
      </c>
      <c r="X62" s="76">
        <f t="shared" si="13"/>
        <v>1</v>
      </c>
      <c r="Y62" s="70">
        <f t="shared" si="14"/>
        <v>165</v>
      </c>
      <c r="Z62" s="45">
        <f t="shared" si="15"/>
        <v>1</v>
      </c>
      <c r="AA62" s="14"/>
      <c r="AB62" s="14"/>
      <c r="AC62" s="14"/>
      <c r="AD62" s="12"/>
    </row>
    <row r="63" spans="2:30" s="7" customFormat="1" ht="28.5" customHeight="1">
      <c r="B63" s="22" t="s">
        <v>67</v>
      </c>
      <c r="C63" s="112">
        <f>'Servizi Demografici'!C74+Tributi!C74+'Scuola e Cultura'!C75+Biblioteca!C75+'Servizio Tecnico'!C74+'Edilizia Urbanistica'!C73</f>
        <v>0</v>
      </c>
      <c r="D63" s="57">
        <f t="shared" si="2"/>
        <v>0</v>
      </c>
      <c r="E63" s="56">
        <f>'Servizi Demografici'!E74+Tributi!E74+'Scuola e Cultura'!E75+Biblioteca!E75+'Servizio Tecnico'!E74+'Edilizia Urbanistica'!E73</f>
        <v>0</v>
      </c>
      <c r="F63" s="109">
        <f t="shared" si="3"/>
        <v>0</v>
      </c>
      <c r="G63" s="16">
        <f>'Servizi Demografici'!G74+Tributi!G74+'Scuola e Cultura'!G75+Biblioteca!G75+'Servizio Tecnico'!G74+'Edilizia Urbanistica'!G73</f>
        <v>1</v>
      </c>
      <c r="H63" s="57">
        <f t="shared" si="4"/>
        <v>0.00684931506849315</v>
      </c>
      <c r="I63" s="56">
        <f>'Servizi Demografici'!I74+Tributi!I74+'Scuola e Cultura'!I75+Biblioteca!I75+'Servizio Tecnico'!I74+'Edilizia Urbanistica'!I73</f>
        <v>7</v>
      </c>
      <c r="J63" s="15">
        <f t="shared" si="5"/>
        <v>0.04242424242424243</v>
      </c>
      <c r="K63" s="112">
        <f>'Servizi Demografici'!K74+Tributi!K74+'Scuola e Cultura'!K75+Biblioteca!K75+'Servizio Tecnico'!K74+'Edilizia Urbanistica'!K73</f>
        <v>11</v>
      </c>
      <c r="L63" s="57">
        <f t="shared" si="6"/>
        <v>0.07534246575342465</v>
      </c>
      <c r="M63" s="56">
        <f>'Servizi Demografici'!M74+Tributi!M74+'Scuola e Cultura'!M75+Biblioteca!M75+'Servizio Tecnico'!M74+'Edilizia Urbanistica'!M73</f>
        <v>23</v>
      </c>
      <c r="N63" s="109">
        <f t="shared" si="7"/>
        <v>0.1393939393939394</v>
      </c>
      <c r="O63" s="16">
        <f>'Servizio Tecnico'!O74+Biblioteca!O75+'Scuola e Cultura'!O75+Tributi!O74+'Servizi Demografici'!O74+'Edilizia Urbanistica'!O73</f>
        <v>131</v>
      </c>
      <c r="P63" s="57">
        <f t="shared" si="8"/>
        <v>0.8972602739726028</v>
      </c>
      <c r="Q63" s="56">
        <f>'Servizio Tecnico'!Q74+Biblioteca!Q75+'Scuola e Cultura'!Q75+Tributi!Q74+'Servizi Demografici'!Q74+'Edilizia Urbanistica'!Q73</f>
        <v>131</v>
      </c>
      <c r="R63" s="15">
        <f t="shared" si="9"/>
        <v>0.793939393939394</v>
      </c>
      <c r="S63" s="108">
        <f>'Servizio Tecnico'!S74+Biblioteca!S75+'Scuola e Cultura'!S75+Tributi!S74+'Servizi Demografici'!S74+'Edilizia Urbanistica'!S73</f>
        <v>3</v>
      </c>
      <c r="T63" s="15">
        <f t="shared" si="10"/>
        <v>0.02054794520547945</v>
      </c>
      <c r="U63" s="71">
        <f>'Servizio Tecnico'!U74+Biblioteca!U75+'Scuola e Cultura'!U75+Tributi!U74+'Servizi Demografici'!U74+'Edilizia Urbanistica'!U73</f>
        <v>4</v>
      </c>
      <c r="V63" s="109">
        <f t="shared" si="11"/>
        <v>0.024242424242424242</v>
      </c>
      <c r="W63" s="75">
        <f t="shared" si="12"/>
        <v>146</v>
      </c>
      <c r="X63" s="76">
        <f t="shared" si="13"/>
        <v>1</v>
      </c>
      <c r="Y63" s="70">
        <f t="shared" si="14"/>
        <v>165</v>
      </c>
      <c r="Z63" s="45">
        <f t="shared" si="15"/>
        <v>1</v>
      </c>
      <c r="AA63" s="14"/>
      <c r="AB63" s="14"/>
      <c r="AC63" s="14"/>
      <c r="AD63" s="12"/>
    </row>
    <row r="64" spans="2:30" s="7" customFormat="1" ht="28.5" customHeight="1">
      <c r="B64" s="22" t="s">
        <v>68</v>
      </c>
      <c r="C64" s="112">
        <f>'Servizi Demografici'!C75+Tributi!C75+'Scuola e Cultura'!C76+Biblioteca!C76+'Servizio Tecnico'!C75+'Edilizia Urbanistica'!C74</f>
        <v>0</v>
      </c>
      <c r="D64" s="57">
        <f t="shared" si="2"/>
        <v>0</v>
      </c>
      <c r="E64" s="56">
        <f>'Servizi Demografici'!E75+Tributi!E75+'Scuola e Cultura'!E76+Biblioteca!E76+'Servizio Tecnico'!E75+'Edilizia Urbanistica'!E74</f>
        <v>3</v>
      </c>
      <c r="F64" s="109">
        <f t="shared" si="3"/>
        <v>0.01818181818181818</v>
      </c>
      <c r="G64" s="16">
        <f>'Servizi Demografici'!G75+Tributi!G75+'Scuola e Cultura'!G76+Biblioteca!G76+'Servizio Tecnico'!G75+'Edilizia Urbanistica'!G74</f>
        <v>3</v>
      </c>
      <c r="H64" s="57">
        <f t="shared" si="4"/>
        <v>0.02054794520547945</v>
      </c>
      <c r="I64" s="56">
        <f>'Servizi Demografici'!I75+Tributi!I75+'Scuola e Cultura'!I76+Biblioteca!I76+'Servizio Tecnico'!I75+'Edilizia Urbanistica'!I74</f>
        <v>7</v>
      </c>
      <c r="J64" s="15">
        <f t="shared" si="5"/>
        <v>0.04242424242424243</v>
      </c>
      <c r="K64" s="112">
        <f>'Servizi Demografici'!K75+Tributi!K75+'Scuola e Cultura'!K76+Biblioteca!K76+'Servizio Tecnico'!K75+'Edilizia Urbanistica'!K74</f>
        <v>15</v>
      </c>
      <c r="L64" s="57">
        <f t="shared" si="6"/>
        <v>0.10273972602739725</v>
      </c>
      <c r="M64" s="56">
        <f>'Servizi Demografici'!M75+Tributi!M75+'Scuola e Cultura'!M76+Biblioteca!M76+'Servizio Tecnico'!M75+'Edilizia Urbanistica'!M74</f>
        <v>20</v>
      </c>
      <c r="N64" s="109">
        <f t="shared" si="7"/>
        <v>0.12121212121212122</v>
      </c>
      <c r="O64" s="16">
        <f>'Servizio Tecnico'!O75+Biblioteca!O76+'Scuola e Cultura'!O76+Tributi!O75+'Servizi Demografici'!O75+'Edilizia Urbanistica'!O74</f>
        <v>125</v>
      </c>
      <c r="P64" s="57">
        <f t="shared" si="8"/>
        <v>0.8561643835616438</v>
      </c>
      <c r="Q64" s="56">
        <f>'Servizio Tecnico'!Q75+Biblioteca!Q76+'Scuola e Cultura'!Q76+Tributi!Q75+'Servizi Demografici'!Q75+'Edilizia Urbanistica'!Q74</f>
        <v>131</v>
      </c>
      <c r="R64" s="15">
        <f t="shared" si="9"/>
        <v>0.793939393939394</v>
      </c>
      <c r="S64" s="108">
        <f>'Servizio Tecnico'!S75+Biblioteca!S76+'Scuola e Cultura'!S76+Tributi!S75+'Servizi Demografici'!S75+'Edilizia Urbanistica'!S74</f>
        <v>3</v>
      </c>
      <c r="T64" s="15">
        <f t="shared" si="10"/>
        <v>0.02054794520547945</v>
      </c>
      <c r="U64" s="71">
        <f>'Servizio Tecnico'!U75+Biblioteca!U76+'Scuola e Cultura'!U76+Tributi!U75+'Servizi Demografici'!U75+'Edilizia Urbanistica'!U74</f>
        <v>4</v>
      </c>
      <c r="V64" s="109">
        <f t="shared" si="11"/>
        <v>0.024242424242424242</v>
      </c>
      <c r="W64" s="75">
        <f t="shared" si="12"/>
        <v>146</v>
      </c>
      <c r="X64" s="76">
        <f t="shared" si="13"/>
        <v>0.9999999999999999</v>
      </c>
      <c r="Y64" s="70">
        <f t="shared" si="14"/>
        <v>165</v>
      </c>
      <c r="Z64" s="45">
        <f t="shared" si="15"/>
        <v>1</v>
      </c>
      <c r="AA64" s="14"/>
      <c r="AB64" s="14"/>
      <c r="AC64" s="14"/>
      <c r="AD64" s="12"/>
    </row>
    <row r="65" spans="2:30" s="7" customFormat="1" ht="28.5" customHeight="1">
      <c r="B65" s="22" t="s">
        <v>69</v>
      </c>
      <c r="C65" s="112">
        <f>'Servizi Demografici'!C76+Tributi!C76+'Scuola e Cultura'!C77+Biblioteca!C77+'Servizio Tecnico'!C76+'Edilizia Urbanistica'!C75</f>
        <v>2</v>
      </c>
      <c r="D65" s="57">
        <f t="shared" si="2"/>
        <v>0.0136986301369863</v>
      </c>
      <c r="E65" s="56">
        <f>'Servizi Demografici'!E76+Tributi!E76+'Scuola e Cultura'!E77+Biblioteca!E77+'Servizio Tecnico'!E76+'Edilizia Urbanistica'!E75</f>
        <v>4</v>
      </c>
      <c r="F65" s="109">
        <f t="shared" si="3"/>
        <v>0.024242424242424242</v>
      </c>
      <c r="G65" s="16">
        <f>'Servizi Demografici'!G76+Tributi!G76+'Scuola e Cultura'!G77+Biblioteca!G77+'Servizio Tecnico'!G76+'Edilizia Urbanistica'!G75</f>
        <v>17</v>
      </c>
      <c r="H65" s="57">
        <f t="shared" si="4"/>
        <v>0.11643835616438356</v>
      </c>
      <c r="I65" s="56">
        <f>'Servizi Demografici'!I76+Tributi!I76+'Scuola e Cultura'!I77+Biblioteca!I77+'Servizio Tecnico'!I76+'Edilizia Urbanistica'!I75</f>
        <v>26</v>
      </c>
      <c r="J65" s="15">
        <f t="shared" si="5"/>
        <v>0.15757575757575756</v>
      </c>
      <c r="K65" s="112">
        <f>'Servizi Demografici'!K76+Tributi!K76+'Scuola e Cultura'!K77+Biblioteca!K77+'Servizio Tecnico'!K76+'Edilizia Urbanistica'!K75</f>
        <v>37</v>
      </c>
      <c r="L65" s="57">
        <f t="shared" si="6"/>
        <v>0.2534246575342466</v>
      </c>
      <c r="M65" s="56">
        <f>'Servizi Demografici'!M76+Tributi!M76+'Scuola e Cultura'!M77+Biblioteca!M77+'Servizio Tecnico'!M76+'Edilizia Urbanistica'!M75</f>
        <v>50</v>
      </c>
      <c r="N65" s="109">
        <f t="shared" si="7"/>
        <v>0.30303030303030304</v>
      </c>
      <c r="O65" s="16">
        <f>'Servizio Tecnico'!O76+Biblioteca!O77+'Scuola e Cultura'!O77+Tributi!O76+'Servizi Demografici'!O76+'Edilizia Urbanistica'!O75</f>
        <v>83</v>
      </c>
      <c r="P65" s="57">
        <f t="shared" si="8"/>
        <v>0.5684931506849316</v>
      </c>
      <c r="Q65" s="56">
        <f>'Servizio Tecnico'!Q76+Biblioteca!Q77+'Scuola e Cultura'!Q77+Tributi!Q76+'Servizi Demografici'!Q76+'Edilizia Urbanistica'!Q75</f>
        <v>81</v>
      </c>
      <c r="R65" s="15">
        <f t="shared" si="9"/>
        <v>0.4909090909090909</v>
      </c>
      <c r="S65" s="108">
        <f>'Servizio Tecnico'!S76+Biblioteca!S77+'Scuola e Cultura'!S77+Tributi!S76+'Servizi Demografici'!S76+'Edilizia Urbanistica'!S75</f>
        <v>7</v>
      </c>
      <c r="T65" s="15">
        <f t="shared" si="10"/>
        <v>0.04794520547945205</v>
      </c>
      <c r="U65" s="71">
        <f>'Servizio Tecnico'!U76+Biblioteca!U77+'Scuola e Cultura'!U77+Tributi!U76+'Servizi Demografici'!U76+'Edilizia Urbanistica'!U75</f>
        <v>4</v>
      </c>
      <c r="V65" s="109">
        <f t="shared" si="11"/>
        <v>0.024242424242424242</v>
      </c>
      <c r="W65" s="75">
        <f t="shared" si="12"/>
        <v>146</v>
      </c>
      <c r="X65" s="76">
        <f t="shared" si="13"/>
        <v>1</v>
      </c>
      <c r="Y65" s="70">
        <f t="shared" si="14"/>
        <v>165</v>
      </c>
      <c r="Z65" s="45">
        <f t="shared" si="15"/>
        <v>1</v>
      </c>
      <c r="AA65" s="13"/>
      <c r="AB65" s="13"/>
      <c r="AC65" s="13"/>
      <c r="AD65" s="12"/>
    </row>
    <row r="66" spans="2:30" s="7" customFormat="1" ht="28.5" customHeight="1" thickBot="1">
      <c r="B66" s="104" t="s">
        <v>74</v>
      </c>
      <c r="C66" s="113">
        <f>'Servizi Demografici'!C77+Tributi!C77+'Scuola e Cultura'!C78+Biblioteca!C78+'Servizio Tecnico'!C77+'Edilizia Urbanistica'!C76</f>
        <v>10</v>
      </c>
      <c r="D66" s="89">
        <f t="shared" si="2"/>
        <v>0.0684931506849315</v>
      </c>
      <c r="E66" s="103">
        <f>'Servizi Demografici'!E77+Tributi!E77+'Scuola e Cultura'!E78+Biblioteca!E78+'Servizio Tecnico'!E77+'Edilizia Urbanistica'!E76</f>
        <v>16</v>
      </c>
      <c r="F66" s="111">
        <f t="shared" si="3"/>
        <v>0.09696969696969697</v>
      </c>
      <c r="G66" s="106">
        <f>'Servizi Demografici'!G77+Tributi!G77+'Scuola e Cultura'!G78+Biblioteca!G78+'Servizio Tecnico'!G77+'Edilizia Urbanistica'!G76</f>
        <v>13</v>
      </c>
      <c r="H66" s="89">
        <f t="shared" si="4"/>
        <v>0.08904109589041095</v>
      </c>
      <c r="I66" s="103">
        <f>'Servizi Demografici'!I77+Tributi!I77+'Scuola e Cultura'!I78+Biblioteca!I78+'Servizio Tecnico'!I77+'Edilizia Urbanistica'!I76</f>
        <v>33</v>
      </c>
      <c r="J66" s="90">
        <f t="shared" si="5"/>
        <v>0.2</v>
      </c>
      <c r="K66" s="113">
        <f>'Servizi Demografici'!K77+Tributi!K77+'Scuola e Cultura'!K78+Biblioteca!K78+'Servizio Tecnico'!K77+'Edilizia Urbanistica'!K76</f>
        <v>38</v>
      </c>
      <c r="L66" s="89">
        <f t="shared" si="6"/>
        <v>0.2602739726027397</v>
      </c>
      <c r="M66" s="103">
        <f>'Servizi Demografici'!M77+Tributi!M77+'Scuola e Cultura'!M78+Biblioteca!M78+'Servizio Tecnico'!M77+'Edilizia Urbanistica'!M76</f>
        <v>45</v>
      </c>
      <c r="N66" s="111">
        <f t="shared" si="7"/>
        <v>0.2727272727272727</v>
      </c>
      <c r="O66" s="106">
        <f>'Servizio Tecnico'!O77+Biblioteca!O78+'Scuola e Cultura'!O78+Tributi!O77+'Servizi Demografici'!O77+'Edilizia Urbanistica'!O76</f>
        <v>81</v>
      </c>
      <c r="P66" s="89">
        <f t="shared" si="8"/>
        <v>0.5547945205479452</v>
      </c>
      <c r="Q66" s="103">
        <f>'Servizio Tecnico'!Q77+Biblioteca!Q78+'Scuola e Cultura'!Q78+Tributi!Q77+'Servizi Demografici'!Q77+'Edilizia Urbanistica'!Q76</f>
        <v>69</v>
      </c>
      <c r="R66" s="90">
        <f t="shared" si="9"/>
        <v>0.41818181818181815</v>
      </c>
      <c r="S66" s="110">
        <f>'Servizio Tecnico'!S77+Biblioteca!S78+'Scuola e Cultura'!S78+Tributi!S77+'Servizi Demografici'!S77+'Edilizia Urbanistica'!S76</f>
        <v>4</v>
      </c>
      <c r="T66" s="90">
        <f t="shared" si="10"/>
        <v>0.0273972602739726</v>
      </c>
      <c r="U66" s="122">
        <f>'Servizio Tecnico'!U77+Biblioteca!U78+'Scuola e Cultura'!U78+Tributi!U77+'Servizi Demografici'!U77+'Edilizia Urbanistica'!U76</f>
        <v>2</v>
      </c>
      <c r="V66" s="111">
        <f t="shared" si="11"/>
        <v>0.012121212121212121</v>
      </c>
      <c r="W66" s="105">
        <f t="shared" si="12"/>
        <v>146</v>
      </c>
      <c r="X66" s="118">
        <f t="shared" si="13"/>
        <v>1</v>
      </c>
      <c r="Y66" s="79">
        <f t="shared" si="14"/>
        <v>165</v>
      </c>
      <c r="Z66" s="46">
        <f t="shared" si="15"/>
        <v>0.9999999999999999</v>
      </c>
      <c r="AA66" s="13"/>
      <c r="AB66" s="13"/>
      <c r="AC66" s="13"/>
      <c r="AD66" s="12"/>
    </row>
    <row r="67" spans="2:25" s="17" customFormat="1" ht="15" customHeight="1" thickBot="1">
      <c r="B67" s="74"/>
      <c r="C67" s="16"/>
      <c r="D67" s="15"/>
      <c r="E67" s="16"/>
      <c r="F67" s="15"/>
      <c r="G67" s="16"/>
      <c r="H67" s="15"/>
      <c r="I67" s="16"/>
      <c r="J67" s="15"/>
      <c r="K67" s="69"/>
      <c r="L67" s="15"/>
      <c r="M67" s="75"/>
      <c r="N67" s="76"/>
      <c r="O67" s="74"/>
      <c r="P67" s="77"/>
      <c r="Q67" s="77"/>
      <c r="R67" s="77"/>
      <c r="S67" s="77"/>
      <c r="T67" s="78"/>
      <c r="Y67" s="153"/>
    </row>
    <row r="68" spans="2:26" s="7" customFormat="1" ht="21" customHeight="1">
      <c r="B68" s="169" t="s">
        <v>70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</row>
    <row r="69" spans="2:26" s="7" customFormat="1" ht="21" customHeight="1" thickBot="1">
      <c r="B69" s="164" t="s">
        <v>71</v>
      </c>
      <c r="C69" s="172"/>
      <c r="D69" s="172"/>
      <c r="E69" s="172"/>
      <c r="F69" s="172"/>
      <c r="G69" s="162"/>
      <c r="H69" s="162"/>
      <c r="I69" s="162"/>
      <c r="J69" s="162"/>
      <c r="K69" s="172"/>
      <c r="L69" s="172"/>
      <c r="M69" s="172"/>
      <c r="N69" s="172"/>
      <c r="O69" s="162"/>
      <c r="P69" s="162"/>
      <c r="Q69" s="162"/>
      <c r="R69" s="162"/>
      <c r="S69" s="172"/>
      <c r="T69" s="172"/>
      <c r="U69" s="172"/>
      <c r="V69" s="172"/>
      <c r="W69" s="162"/>
      <c r="X69" s="162"/>
      <c r="Y69" s="162"/>
      <c r="Z69" s="166"/>
    </row>
    <row r="70" spans="2:26" s="7" customFormat="1" ht="21" customHeight="1">
      <c r="B70" s="167"/>
      <c r="C70" s="158" t="s">
        <v>14</v>
      </c>
      <c r="D70" s="157"/>
      <c r="E70" s="157"/>
      <c r="F70" s="159"/>
      <c r="G70" s="157" t="s">
        <v>15</v>
      </c>
      <c r="H70" s="157"/>
      <c r="I70" s="157"/>
      <c r="J70" s="157"/>
      <c r="K70" s="158" t="s">
        <v>16</v>
      </c>
      <c r="L70" s="157"/>
      <c r="M70" s="157"/>
      <c r="N70" s="159"/>
      <c r="O70" s="157" t="s">
        <v>17</v>
      </c>
      <c r="P70" s="157"/>
      <c r="Q70" s="157"/>
      <c r="R70" s="157"/>
      <c r="S70" s="158" t="s">
        <v>58</v>
      </c>
      <c r="T70" s="157"/>
      <c r="U70" s="157"/>
      <c r="V70" s="159"/>
      <c r="W70" s="160" t="s">
        <v>4</v>
      </c>
      <c r="X70" s="160"/>
      <c r="Y70" s="160"/>
      <c r="Z70" s="161"/>
    </row>
    <row r="71" spans="2:26" s="7" customFormat="1" ht="21" customHeight="1" thickBot="1">
      <c r="B71" s="168"/>
      <c r="C71" s="164" t="s">
        <v>112</v>
      </c>
      <c r="D71" s="162"/>
      <c r="E71" s="165" t="s">
        <v>118</v>
      </c>
      <c r="F71" s="166"/>
      <c r="G71" s="164" t="s">
        <v>112</v>
      </c>
      <c r="H71" s="162"/>
      <c r="I71" s="165" t="s">
        <v>118</v>
      </c>
      <c r="J71" s="166"/>
      <c r="K71" s="164" t="s">
        <v>112</v>
      </c>
      <c r="L71" s="162"/>
      <c r="M71" s="165" t="s">
        <v>118</v>
      </c>
      <c r="N71" s="166"/>
      <c r="O71" s="164" t="s">
        <v>112</v>
      </c>
      <c r="P71" s="162"/>
      <c r="Q71" s="165" t="s">
        <v>118</v>
      </c>
      <c r="R71" s="166"/>
      <c r="S71" s="164" t="s">
        <v>112</v>
      </c>
      <c r="T71" s="162"/>
      <c r="U71" s="165" t="s">
        <v>118</v>
      </c>
      <c r="V71" s="166"/>
      <c r="W71" s="164" t="s">
        <v>112</v>
      </c>
      <c r="X71" s="162"/>
      <c r="Y71" s="165" t="s">
        <v>118</v>
      </c>
      <c r="Z71" s="166"/>
    </row>
    <row r="72" spans="2:30" s="7" customFormat="1" ht="28.5" customHeight="1">
      <c r="B72" s="22" t="s">
        <v>72</v>
      </c>
      <c r="C72" s="112">
        <f>'Servizio Tecnico'!C83+Biblioteca!C84+'Scuola e Cultura'!C84+Tributi!C83+'Servizi Demografici'!C83+'Edilizia Urbanistica'!C82</f>
        <v>0</v>
      </c>
      <c r="D72" s="57">
        <f>C72/W72</f>
        <v>0</v>
      </c>
      <c r="E72" s="56">
        <f>'Servizio Tecnico'!E83+Biblioteca!E84+'Scuola e Cultura'!E84+Tributi!E83+'Servizi Demografici'!E83+'Edilizia Urbanistica'!E82</f>
        <v>0</v>
      </c>
      <c r="F72" s="109">
        <f>E72/Y72</f>
        <v>0</v>
      </c>
      <c r="G72" s="16">
        <f>'Servizio Tecnico'!G83+Biblioteca!G84+'Scuola e Cultura'!G84+Tributi!G83+'Servizi Demografici'!G83+'Edilizia Urbanistica'!G82</f>
        <v>1</v>
      </c>
      <c r="H72" s="57">
        <f>G72/$W$72</f>
        <v>0.00684931506849315</v>
      </c>
      <c r="I72" s="56">
        <f>'Servizio Tecnico'!I83+Biblioteca!I84+'Scuola e Cultura'!I84+Tributi!I83+'Servizi Demografici'!I83+'Edilizia Urbanistica'!I82</f>
        <v>3</v>
      </c>
      <c r="J72" s="15">
        <f>I72/$W$72</f>
        <v>0.02054794520547945</v>
      </c>
      <c r="K72" s="112">
        <f>'Servizi Demografici'!K83+Tributi!K83+'Scuola e Cultura'!K84+Biblioteca!K84+'Servizio Tecnico'!K83+'Edilizia Urbanistica'!K82</f>
        <v>8</v>
      </c>
      <c r="L72" s="57">
        <f>K72/$W$72</f>
        <v>0.0547945205479452</v>
      </c>
      <c r="M72" s="56">
        <f>'Servizi Demografici'!M83+Tributi!M83+'Scuola e Cultura'!M84+Biblioteca!M84+'Servizio Tecnico'!M83+'Edilizia Urbanistica'!M82</f>
        <v>17</v>
      </c>
      <c r="N72" s="109">
        <f>M72/$W$72</f>
        <v>0.11643835616438356</v>
      </c>
      <c r="O72" s="16">
        <f>'Servizi Demografici'!O83+Tributi!O83+'Scuola e Cultura'!O84+Biblioteca!O84+'Servizio Tecnico'!O83+'Edilizia Urbanistica'!O82</f>
        <v>136</v>
      </c>
      <c r="P72" s="57">
        <f>O72/$W$72</f>
        <v>0.9315068493150684</v>
      </c>
      <c r="Q72" s="56">
        <f>'Servizi Demografici'!Q83+Tributi!Q83+'Scuola e Cultura'!Q84+Biblioteca!Q84+'Servizio Tecnico'!Q83+'Edilizia Urbanistica'!Q82</f>
        <v>143</v>
      </c>
      <c r="R72" s="15">
        <f>Q72/$W$72</f>
        <v>0.9794520547945206</v>
      </c>
      <c r="S72" s="108">
        <f>'Servizio Tecnico'!S83+Biblioteca!S84+'Scuola e Cultura'!S84+Tributi!S83+'Servizi Demografici'!S83+'Edilizia Urbanistica'!S82</f>
        <v>1</v>
      </c>
      <c r="T72" s="15">
        <f>S72/$W$72</f>
        <v>0.00684931506849315</v>
      </c>
      <c r="U72" s="121">
        <f>'Servizio Tecnico'!U83+Biblioteca!U84+'Scuola e Cultura'!U84+Tributi!U83+'Servizi Demografici'!U83+'Edilizia Urbanistica'!U82</f>
        <v>2</v>
      </c>
      <c r="V72" s="109">
        <f>U72/$W$72</f>
        <v>0.0136986301369863</v>
      </c>
      <c r="W72" s="75">
        <f>O72+K72+G72+C72+S72</f>
        <v>146</v>
      </c>
      <c r="X72" s="76">
        <f>D72+H72+L72+P72+T72</f>
        <v>1</v>
      </c>
      <c r="Y72" s="120">
        <f>Q72+M72+I72+E72+U72</f>
        <v>165</v>
      </c>
      <c r="Z72" s="45">
        <f>F72+J72+N72+R72+V72</f>
        <v>1.13013698630137</v>
      </c>
      <c r="AA72" s="13"/>
      <c r="AB72" s="13"/>
      <c r="AC72" s="13"/>
      <c r="AD72" s="12"/>
    </row>
    <row r="73" spans="2:30" s="7" customFormat="1" ht="28.5" customHeight="1">
      <c r="B73" s="22" t="s">
        <v>21</v>
      </c>
      <c r="C73" s="112">
        <f>'Servizio Tecnico'!C84+Biblioteca!C85+'Scuola e Cultura'!C85+Tributi!C84+'Servizi Demografici'!C84+'Edilizia Urbanistica'!C83</f>
        <v>0</v>
      </c>
      <c r="D73" s="57">
        <f>C73/W73</f>
        <v>0</v>
      </c>
      <c r="E73" s="56">
        <f>'Servizio Tecnico'!E84+Biblioteca!E85+'Scuola e Cultura'!E85+Tributi!E84+'Servizi Demografici'!E84+'Edilizia Urbanistica'!E83</f>
        <v>0</v>
      </c>
      <c r="F73" s="109">
        <f>E73/Y73</f>
        <v>0</v>
      </c>
      <c r="G73" s="16">
        <f>'Servizio Tecnico'!G84+Biblioteca!G85+'Scuola e Cultura'!G85+Tributi!G84+'Servizi Demografici'!G84+'Edilizia Urbanistica'!G83</f>
        <v>2</v>
      </c>
      <c r="H73" s="57">
        <f>G73/$W$72</f>
        <v>0.0136986301369863</v>
      </c>
      <c r="I73" s="56">
        <f>'Servizio Tecnico'!I84+Biblioteca!I85+'Scuola e Cultura'!I85+Tributi!I84+'Servizi Demografici'!I84+'Edilizia Urbanistica'!I83</f>
        <v>3</v>
      </c>
      <c r="J73" s="15">
        <f>I73/$W$72</f>
        <v>0.02054794520547945</v>
      </c>
      <c r="K73" s="112">
        <f>'Servizi Demografici'!K84+Tributi!K84+'Scuola e Cultura'!K85+Biblioteca!K85+'Servizio Tecnico'!K84+'Edilizia Urbanistica'!K83</f>
        <v>10</v>
      </c>
      <c r="L73" s="57">
        <f>K73/$W$72</f>
        <v>0.0684931506849315</v>
      </c>
      <c r="M73" s="56">
        <f>'Servizi Demografici'!M84+Tributi!M84+'Scuola e Cultura'!M85+Biblioteca!M85+'Servizio Tecnico'!M84+'Edilizia Urbanistica'!M83</f>
        <v>24</v>
      </c>
      <c r="N73" s="109">
        <f>M73/$W$72</f>
        <v>0.1643835616438356</v>
      </c>
      <c r="O73" s="16">
        <f>'Servizi Demografici'!O84+Tributi!O84+'Scuola e Cultura'!O85+Biblioteca!O85+'Servizio Tecnico'!O84+'Edilizia Urbanistica'!O83</f>
        <v>131</v>
      </c>
      <c r="P73" s="57">
        <f>O73/$W$72</f>
        <v>0.8972602739726028</v>
      </c>
      <c r="Q73" s="56">
        <f>'Servizi Demografici'!Q84+Tributi!Q84+'Scuola e Cultura'!Q85+Biblioteca!Q85+'Servizio Tecnico'!Q84+'Edilizia Urbanistica'!Q83</f>
        <v>136</v>
      </c>
      <c r="R73" s="15">
        <f>Q73/$W$72</f>
        <v>0.9315068493150684</v>
      </c>
      <c r="S73" s="108">
        <f>'Servizio Tecnico'!S84+Biblioteca!S85+'Scuola e Cultura'!S85+Tributi!S84+'Servizi Demografici'!S84+'Edilizia Urbanistica'!S83</f>
        <v>3</v>
      </c>
      <c r="T73" s="15">
        <f>S73/$W$72</f>
        <v>0.02054794520547945</v>
      </c>
      <c r="U73" s="71">
        <f>'Servizio Tecnico'!U84+Biblioteca!U85+'Scuola e Cultura'!U85+Tributi!U84+'Servizi Demografici'!U84+'Edilizia Urbanistica'!U83</f>
        <v>2</v>
      </c>
      <c r="V73" s="109">
        <f>U73/$W$72</f>
        <v>0.0136986301369863</v>
      </c>
      <c r="W73" s="75">
        <f>O73+K73+G73+C73+S73</f>
        <v>146</v>
      </c>
      <c r="X73" s="76">
        <f>D73+H73+L73+P73+T73</f>
        <v>1</v>
      </c>
      <c r="Y73" s="70">
        <f>Q73+M73+I73+E73+U73</f>
        <v>165</v>
      </c>
      <c r="Z73" s="45">
        <f>F73+J73+N73+R73+V73</f>
        <v>1.13013698630137</v>
      </c>
      <c r="AA73" s="13"/>
      <c r="AB73" s="13"/>
      <c r="AC73" s="13"/>
      <c r="AD73" s="12"/>
    </row>
    <row r="74" spans="2:30" s="7" customFormat="1" ht="28.5" customHeight="1" thickBot="1">
      <c r="B74" s="104" t="s">
        <v>73</v>
      </c>
      <c r="C74" s="113">
        <f>'Servizio Tecnico'!C85+Biblioteca!C86+'Scuola e Cultura'!C86+Tributi!C85+'Servizi Demografici'!C85+'Edilizia Urbanistica'!C84</f>
        <v>0</v>
      </c>
      <c r="D74" s="89">
        <f>C74/W74</f>
        <v>0</v>
      </c>
      <c r="E74" s="103">
        <f>'Servizio Tecnico'!E85+Biblioteca!E86+'Scuola e Cultura'!E86+Tributi!E85+'Servizi Demografici'!E85+'Edilizia Urbanistica'!E84</f>
        <v>0</v>
      </c>
      <c r="F74" s="111">
        <f>E74/Y74</f>
        <v>0</v>
      </c>
      <c r="G74" s="106">
        <f>'Servizio Tecnico'!G85+Biblioteca!G86+'Scuola e Cultura'!G86+Tributi!G85+'Servizi Demografici'!G85+'Edilizia Urbanistica'!G84</f>
        <v>1</v>
      </c>
      <c r="H74" s="89">
        <f>G74/$W$72</f>
        <v>0.00684931506849315</v>
      </c>
      <c r="I74" s="103">
        <f>'Servizio Tecnico'!I85+Biblioteca!I86+'Scuola e Cultura'!I86+Tributi!I85+'Servizi Demografici'!I85+'Edilizia Urbanistica'!I84</f>
        <v>3</v>
      </c>
      <c r="J74" s="90">
        <f>I74/$W$72</f>
        <v>0.02054794520547945</v>
      </c>
      <c r="K74" s="113">
        <f>'Servizi Demografici'!K85+Tributi!K85+'Scuola e Cultura'!K86+Biblioteca!K86+'Servizio Tecnico'!K85+'Edilizia Urbanistica'!K84</f>
        <v>11</v>
      </c>
      <c r="L74" s="89">
        <f>K74/$W$72</f>
        <v>0.07534246575342465</v>
      </c>
      <c r="M74" s="103">
        <f>'Servizi Demografici'!M85+Tributi!M85+'Scuola e Cultura'!M86+Biblioteca!M86+'Servizio Tecnico'!M85+'Edilizia Urbanistica'!M84</f>
        <v>19</v>
      </c>
      <c r="N74" s="111">
        <f>M74/$W$72</f>
        <v>0.13013698630136986</v>
      </c>
      <c r="O74" s="106">
        <f>'Servizi Demografici'!O85+Tributi!O85+'Scuola e Cultura'!O86+Biblioteca!O86+'Servizio Tecnico'!O85+'Edilizia Urbanistica'!O84</f>
        <v>132</v>
      </c>
      <c r="P74" s="89">
        <f>O74/$W$72</f>
        <v>0.9041095890410958</v>
      </c>
      <c r="Q74" s="103">
        <f>'Servizi Demografici'!Q85+Tributi!Q85+'Scuola e Cultura'!Q86+Biblioteca!Q86+'Servizio Tecnico'!Q85+'Edilizia Urbanistica'!Q84</f>
        <v>141</v>
      </c>
      <c r="R74" s="90">
        <f>Q74/$W$72</f>
        <v>0.9657534246575342</v>
      </c>
      <c r="S74" s="110">
        <f>'Servizio Tecnico'!S85+Biblioteca!S86+'Scuola e Cultura'!S86+Tributi!S85+'Servizi Demografici'!S85+'Edilizia Urbanistica'!S84</f>
        <v>2</v>
      </c>
      <c r="T74" s="90">
        <f>S74/$W$72</f>
        <v>0.0136986301369863</v>
      </c>
      <c r="U74" s="122">
        <f>'Servizio Tecnico'!U85+Biblioteca!U86+'Scuola e Cultura'!U86+Tributi!U85+'Servizi Demografici'!U85+'Edilizia Urbanistica'!U84</f>
        <v>2</v>
      </c>
      <c r="V74" s="111">
        <f>U74/$W$72</f>
        <v>0.0136986301369863</v>
      </c>
      <c r="W74" s="105">
        <f>O74+K74+G74+C74+S74</f>
        <v>146</v>
      </c>
      <c r="X74" s="118">
        <f>D74+H74+L74+P74+T74</f>
        <v>1</v>
      </c>
      <c r="Y74" s="79">
        <f>Q74+M74+I74+E74+U74</f>
        <v>165</v>
      </c>
      <c r="Z74" s="46">
        <f>F74+J74+N74+R74+V74</f>
        <v>1.13013698630137</v>
      </c>
      <c r="AA74" s="13"/>
      <c r="AB74" s="13"/>
      <c r="AC74" s="13"/>
      <c r="AD74" s="12"/>
    </row>
    <row r="75" spans="2:14" s="7" customFormat="1" ht="15" customHeight="1" thickBot="1">
      <c r="B75" s="11"/>
      <c r="D75" s="9"/>
      <c r="F75" s="9"/>
      <c r="H75" s="9"/>
      <c r="J75" s="31"/>
      <c r="K75" s="67"/>
      <c r="L75" s="31"/>
      <c r="M75" s="73"/>
      <c r="N75" s="41"/>
    </row>
    <row r="76" spans="2:26" s="7" customFormat="1" ht="21" customHeight="1">
      <c r="B76" s="169" t="s">
        <v>23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1"/>
    </row>
    <row r="77" spans="2:26" s="7" customFormat="1" ht="21" customHeight="1" thickBot="1">
      <c r="B77" s="164" t="s">
        <v>30</v>
      </c>
      <c r="C77" s="172"/>
      <c r="D77" s="172"/>
      <c r="E77" s="172"/>
      <c r="F77" s="172"/>
      <c r="G77" s="162"/>
      <c r="H77" s="162"/>
      <c r="I77" s="162"/>
      <c r="J77" s="162"/>
      <c r="K77" s="172"/>
      <c r="L77" s="172"/>
      <c r="M77" s="172"/>
      <c r="N77" s="172"/>
      <c r="O77" s="162"/>
      <c r="P77" s="162"/>
      <c r="Q77" s="162"/>
      <c r="R77" s="162"/>
      <c r="S77" s="172"/>
      <c r="T77" s="172"/>
      <c r="U77" s="172"/>
      <c r="V77" s="172"/>
      <c r="W77" s="162"/>
      <c r="X77" s="162"/>
      <c r="Y77" s="162"/>
      <c r="Z77" s="166"/>
    </row>
    <row r="78" spans="2:26" s="7" customFormat="1" ht="21" customHeight="1">
      <c r="B78" s="167"/>
      <c r="C78" s="158" t="s">
        <v>14</v>
      </c>
      <c r="D78" s="157"/>
      <c r="E78" s="157"/>
      <c r="F78" s="159"/>
      <c r="G78" s="157" t="s">
        <v>15</v>
      </c>
      <c r="H78" s="157"/>
      <c r="I78" s="157"/>
      <c r="J78" s="157"/>
      <c r="K78" s="158" t="s">
        <v>16</v>
      </c>
      <c r="L78" s="157"/>
      <c r="M78" s="157"/>
      <c r="N78" s="159"/>
      <c r="O78" s="157" t="s">
        <v>17</v>
      </c>
      <c r="P78" s="157"/>
      <c r="Q78" s="157"/>
      <c r="R78" s="157"/>
      <c r="S78" s="158" t="s">
        <v>58</v>
      </c>
      <c r="T78" s="157"/>
      <c r="U78" s="157"/>
      <c r="V78" s="159"/>
      <c r="W78" s="160" t="s">
        <v>4</v>
      </c>
      <c r="X78" s="160"/>
      <c r="Y78" s="160"/>
      <c r="Z78" s="161"/>
    </row>
    <row r="79" spans="2:26" s="7" customFormat="1" ht="21" customHeight="1" thickBot="1">
      <c r="B79" s="168"/>
      <c r="C79" s="164" t="s">
        <v>112</v>
      </c>
      <c r="D79" s="162"/>
      <c r="E79" s="165" t="s">
        <v>118</v>
      </c>
      <c r="F79" s="166"/>
      <c r="G79" s="164" t="s">
        <v>112</v>
      </c>
      <c r="H79" s="162"/>
      <c r="I79" s="165" t="s">
        <v>118</v>
      </c>
      <c r="J79" s="166"/>
      <c r="K79" s="164" t="s">
        <v>112</v>
      </c>
      <c r="L79" s="162"/>
      <c r="M79" s="165" t="s">
        <v>118</v>
      </c>
      <c r="N79" s="166"/>
      <c r="O79" s="164" t="s">
        <v>112</v>
      </c>
      <c r="P79" s="162"/>
      <c r="Q79" s="165" t="s">
        <v>118</v>
      </c>
      <c r="R79" s="166"/>
      <c r="S79" s="164" t="s">
        <v>112</v>
      </c>
      <c r="T79" s="162"/>
      <c r="U79" s="165" t="s">
        <v>118</v>
      </c>
      <c r="V79" s="166"/>
      <c r="W79" s="164" t="s">
        <v>112</v>
      </c>
      <c r="X79" s="162"/>
      <c r="Y79" s="165" t="s">
        <v>118</v>
      </c>
      <c r="Z79" s="166"/>
    </row>
    <row r="80" spans="2:26" s="7" customFormat="1" ht="28.5" customHeight="1" thickBot="1">
      <c r="B80" s="104" t="s">
        <v>24</v>
      </c>
      <c r="C80" s="114">
        <f>'Servizi Demografici'!C91+Tributi!C91+'Scuola e Cultura'!C92+Biblioteca!C92+'Servizio Tecnico'!C91+'Edilizia Urbanistica'!C90</f>
        <v>0</v>
      </c>
      <c r="D80" s="62">
        <f>C80/W80</f>
        <v>0</v>
      </c>
      <c r="E80" s="61">
        <f>'Servizi Demografici'!E91+Tributi!E91+'Scuola e Cultura'!E92+Biblioteca!E92+'Servizio Tecnico'!E91+'Edilizia Urbanistica'!E90</f>
        <v>0</v>
      </c>
      <c r="F80" s="115">
        <f>E80/Y80</f>
        <v>0</v>
      </c>
      <c r="G80" s="107">
        <f>'Servizio Tecnico'!G91+Biblioteca!G92+'Scuola e Cultura'!G92+Tributi!G91+'Servizi Demografici'!G91+'Edilizia Urbanistica'!G90</f>
        <v>2</v>
      </c>
      <c r="H80" s="62">
        <f>G80/W80</f>
        <v>0.0136986301369863</v>
      </c>
      <c r="I80" s="61">
        <f>'Servizio Tecnico'!I91+Biblioteca!I92+'Scuola e Cultura'!I92+Tributi!I91+'Servizi Demografici'!I91+'Edilizia Urbanistica'!I90</f>
        <v>5</v>
      </c>
      <c r="J80" s="42">
        <f>I80/Y80</f>
        <v>0.030303030303030304</v>
      </c>
      <c r="K80" s="114">
        <f>'Servizio Tecnico'!K91+Biblioteca!K92+'Scuola e Cultura'!K92+Tributi!K91+'Servizi Demografici'!K91+'Edilizia Urbanistica'!K90</f>
        <v>10</v>
      </c>
      <c r="L80" s="62">
        <f>K80/W80</f>
        <v>0.0684931506849315</v>
      </c>
      <c r="M80" s="61">
        <f>'Servizio Tecnico'!M91+Biblioteca!M92+'Scuola e Cultura'!M92+Tributi!M91+'Servizi Demografici'!M91+'Edilizia Urbanistica'!M90</f>
        <v>26</v>
      </c>
      <c r="N80" s="115">
        <f>M80/Y80</f>
        <v>0.15757575757575756</v>
      </c>
      <c r="O80" s="107">
        <f>'Servizio Tecnico'!O91+Biblioteca!O92+'Scuola e Cultura'!O92+Tributi!O91+'Servizi Demografici'!O91+'Edilizia Urbanistica'!O90</f>
        <v>133</v>
      </c>
      <c r="P80" s="62">
        <f>O80/W80</f>
        <v>0.910958904109589</v>
      </c>
      <c r="Q80" s="61">
        <f>'Servizio Tecnico'!Q91+Biblioteca!Q92+'Scuola e Cultura'!Q92+Tributi!Q91+'Servizi Demografici'!Q91+'Edilizia Urbanistica'!Q90</f>
        <v>131</v>
      </c>
      <c r="R80" s="42">
        <f>Q80/Y80</f>
        <v>0.793939393939394</v>
      </c>
      <c r="S80" s="116">
        <f>'Servizio Tecnico'!S91+Biblioteca!S92+'Scuola e Cultura'!S92+Tributi!S91+'Servizi Demografici'!S91+'Edilizia Urbanistica'!S90</f>
        <v>1</v>
      </c>
      <c r="T80" s="42">
        <f>S80/W80</f>
        <v>0.00684931506849315</v>
      </c>
      <c r="U80" s="123">
        <f>'Servizio Tecnico'!U91+Biblioteca!U92+'Scuola e Cultura'!U92+Tributi!U91+'Servizi Demografici'!U91+'Edilizia Urbanistica'!U90+1</f>
        <v>3</v>
      </c>
      <c r="V80" s="115">
        <f>U80/Y80</f>
        <v>0.01818181818181818</v>
      </c>
      <c r="W80" s="117">
        <f>C80+G80+K80+O80+S80</f>
        <v>146</v>
      </c>
      <c r="X80" s="119">
        <f>D80+H80+L80+P80+T80</f>
        <v>1</v>
      </c>
      <c r="Y80" s="124">
        <f>E80+I80+M80+Q80+U80</f>
        <v>165</v>
      </c>
      <c r="Z80" s="44">
        <f>F80+J80+N80+R80+V80</f>
        <v>1</v>
      </c>
    </row>
    <row r="81" spans="2:14" s="7" customFormat="1" ht="15" customHeight="1">
      <c r="B81" s="11"/>
      <c r="D81" s="9"/>
      <c r="F81" s="9"/>
      <c r="H81" s="9"/>
      <c r="J81" s="31"/>
      <c r="K81" s="67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7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7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7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7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7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7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7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7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7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</sheetData>
  <sheetProtection/>
  <mergeCells count="83">
    <mergeCell ref="B76:Z76"/>
    <mergeCell ref="B77:Z77"/>
    <mergeCell ref="B58:B59"/>
    <mergeCell ref="C58:F58"/>
    <mergeCell ref="K59:L59"/>
    <mergeCell ref="M59:N59"/>
    <mergeCell ref="O59:P59"/>
    <mergeCell ref="Q59:R59"/>
    <mergeCell ref="B68:Z68"/>
    <mergeCell ref="B69:Z69"/>
    <mergeCell ref="I59:J59"/>
    <mergeCell ref="W59:X59"/>
    <mergeCell ref="Y59:Z59"/>
    <mergeCell ref="B11:F11"/>
    <mergeCell ref="B38:F38"/>
    <mergeCell ref="B39:F39"/>
    <mergeCell ref="B46:F46"/>
    <mergeCell ref="C12:D12"/>
    <mergeCell ref="E12:F12"/>
    <mergeCell ref="C40:D40"/>
    <mergeCell ref="E40:F40"/>
    <mergeCell ref="B47:F47"/>
    <mergeCell ref="B56:Z56"/>
    <mergeCell ref="B57:Z57"/>
    <mergeCell ref="C48:D48"/>
    <mergeCell ref="E48:F48"/>
    <mergeCell ref="S58:V58"/>
    <mergeCell ref="W58:Z58"/>
    <mergeCell ref="C59:D59"/>
    <mergeCell ref="E59:F59"/>
    <mergeCell ref="G59:H59"/>
    <mergeCell ref="G58:J58"/>
    <mergeCell ref="K58:N58"/>
    <mergeCell ref="O58:R58"/>
    <mergeCell ref="S59:T59"/>
    <mergeCell ref="U59:V59"/>
    <mergeCell ref="K71:L71"/>
    <mergeCell ref="M71:N71"/>
    <mergeCell ref="O71:P71"/>
    <mergeCell ref="B70:B71"/>
    <mergeCell ref="C70:F70"/>
    <mergeCell ref="G70:J70"/>
    <mergeCell ref="K70:N70"/>
    <mergeCell ref="U71:V71"/>
    <mergeCell ref="W71:X71"/>
    <mergeCell ref="O70:R70"/>
    <mergeCell ref="S70:V70"/>
    <mergeCell ref="W70:Z70"/>
    <mergeCell ref="Y71:Z71"/>
    <mergeCell ref="B78:B79"/>
    <mergeCell ref="C78:F78"/>
    <mergeCell ref="G78:J78"/>
    <mergeCell ref="K78:N78"/>
    <mergeCell ref="O78:R78"/>
    <mergeCell ref="S78:V78"/>
    <mergeCell ref="W78:Z78"/>
    <mergeCell ref="C79:D79"/>
    <mergeCell ref="E79:F79"/>
    <mergeCell ref="U79:V79"/>
    <mergeCell ref="G79:H79"/>
    <mergeCell ref="I79:J79"/>
    <mergeCell ref="K79:L79"/>
    <mergeCell ref="M79:N79"/>
    <mergeCell ref="C8:D8"/>
    <mergeCell ref="O79:P79"/>
    <mergeCell ref="Q79:R79"/>
    <mergeCell ref="S79:T79"/>
    <mergeCell ref="Q71:R71"/>
    <mergeCell ref="S71:T71"/>
    <mergeCell ref="C71:D71"/>
    <mergeCell ref="E71:F71"/>
    <mergeCell ref="G71:H71"/>
    <mergeCell ref="I71:J71"/>
    <mergeCell ref="E8:F8"/>
    <mergeCell ref="W79:X79"/>
    <mergeCell ref="Y79:Z79"/>
    <mergeCell ref="B2:F2"/>
    <mergeCell ref="B3:F3"/>
    <mergeCell ref="B5:F5"/>
    <mergeCell ref="B10:F10"/>
    <mergeCell ref="C7:D7"/>
    <mergeCell ref="B7:B8"/>
    <mergeCell ref="E7:F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Enrico Vaccari</cp:lastModifiedBy>
  <cp:lastPrinted>2012-12-12T15:02:40Z</cp:lastPrinted>
  <dcterms:created xsi:type="dcterms:W3CDTF">2012-12-11T10:40:07Z</dcterms:created>
  <dcterms:modified xsi:type="dcterms:W3CDTF">2016-02-16T11:00:02Z</dcterms:modified>
  <cp:category/>
  <cp:version/>
  <cp:contentType/>
  <cp:contentStatus/>
</cp:coreProperties>
</file>