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elenav\Desktop\CARTELLA DI APPOGGIO\"/>
    </mc:Choice>
  </mc:AlternateContent>
  <xr:revisionPtr revIDLastSave="0" documentId="8_{33855F59-BFDB-4EDB-8B7D-0CF1038F7342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Scheda A Residenziale NO OMI" sheetId="1" r:id="rId1"/>
    <sheet name="Scheda B Residenziale NO OMI" sheetId="2" r:id="rId2"/>
    <sheet name="Scheda C comm.dir.tur. NO OMI" sheetId="3" r:id="rId3"/>
    <sheet name="Scheda D comm.dir.tur. NO OMI" sheetId="4" r:id="rId4"/>
  </sheets>
  <definedNames>
    <definedName name="_xlnm.Print_Area" localSheetId="0">'Scheda A Residenziale NO OMI'!$B$1:$H$73</definedName>
    <definedName name="_xlnm.Print_Area" localSheetId="1">'Scheda B Residenziale NO OMI'!$B$1:$P$58</definedName>
  </definedNames>
  <calcPr calcId="191029" iterate="1" concurrentCalc="0"/>
</workbook>
</file>

<file path=xl/calcChain.xml><?xml version="1.0" encoding="utf-8"?>
<calcChain xmlns="http://schemas.openxmlformats.org/spreadsheetml/2006/main">
  <c r="E13" i="1" l="1"/>
  <c r="F8" i="1"/>
  <c r="H8" i="1"/>
  <c r="F9" i="1"/>
  <c r="H9" i="1"/>
  <c r="F10" i="1"/>
  <c r="H10" i="1"/>
  <c r="F11" i="1"/>
  <c r="H11" i="1"/>
  <c r="F12" i="1"/>
  <c r="H12" i="1"/>
  <c r="H13" i="1"/>
  <c r="E21" i="1"/>
  <c r="E22" i="1"/>
  <c r="E24" i="1"/>
  <c r="H26" i="1"/>
  <c r="D42" i="1"/>
  <c r="F42" i="1"/>
  <c r="E47" i="1"/>
  <c r="H16" i="1"/>
  <c r="E18" i="1"/>
  <c r="D65" i="1"/>
  <c r="G71" i="1"/>
  <c r="H72" i="1"/>
  <c r="H73" i="1"/>
  <c r="G13" i="2"/>
  <c r="J16" i="2"/>
  <c r="G18" i="2"/>
  <c r="O44" i="2"/>
  <c r="O45" i="2"/>
  <c r="O48" i="2"/>
  <c r="O46" i="2"/>
  <c r="O47" i="2"/>
  <c r="O49" i="2"/>
  <c r="O50" i="2"/>
  <c r="O51" i="2"/>
  <c r="D38" i="2"/>
  <c r="M56" i="2"/>
  <c r="L57" i="2"/>
  <c r="O58" i="2"/>
  <c r="E13" i="2"/>
</calcChain>
</file>

<file path=xl/sharedStrings.xml><?xml version="1.0" encoding="utf-8"?>
<sst xmlns="http://schemas.openxmlformats.org/spreadsheetml/2006/main" count="205" uniqueCount="128">
  <si>
    <t>Tabella 1 - INCREMENTO PER SU ABITABILE - i1</t>
  </si>
  <si>
    <t>Classi di superfici (mq)</t>
  </si>
  <si>
    <t>alloggi (n)</t>
  </si>
  <si>
    <t>SU abitabile (mq) (art. 3 D.M. 801/77)</t>
  </si>
  <si>
    <t>Rapporto rispetto al totale di S.U.</t>
  </si>
  <si>
    <t>% di incremento (art. 5 D.M. 801/77)</t>
  </si>
  <si>
    <t>% di incremento per classi di superfici</t>
  </si>
  <si>
    <t>(1)</t>
  </si>
  <si>
    <t>(2)</t>
  </si>
  <si>
    <t>(3)</t>
  </si>
  <si>
    <t>(4)=(3):SU</t>
  </si>
  <si>
    <t>(5)</t>
  </si>
  <si>
    <t>(6) = (4)x(5)</t>
  </si>
  <si>
    <t xml:space="preserve"> </t>
  </si>
  <si>
    <t>&lt; o = 95</t>
  </si>
  <si>
    <t>95 / 110</t>
  </si>
  <si>
    <t>110 / 130</t>
  </si>
  <si>
    <t>130 / 160</t>
  </si>
  <si>
    <t>&gt; 160</t>
  </si>
  <si>
    <t>Totale SU</t>
  </si>
  <si>
    <t>somma i1</t>
  </si>
  <si>
    <t>Totale Sa =</t>
  </si>
  <si>
    <t>mq.</t>
  </si>
  <si>
    <t>x 60%</t>
  </si>
  <si>
    <t>Tabella 2 - INCREMENTO PER SERVIZI ED ACCESSORI  - i2</t>
  </si>
  <si>
    <t>Tot. Su = (art. 3 D.M. 801/77)</t>
  </si>
  <si>
    <t>&lt; o = 50</t>
  </si>
  <si>
    <t>50 / 75</t>
  </si>
  <si>
    <t>75 / 100</t>
  </si>
  <si>
    <t>&gt; 100</t>
  </si>
  <si>
    <t>somma i2</t>
  </si>
  <si>
    <t>Tabella 3 - CALCOLO INCREMENTO i E MAGGIORAZIONE M</t>
  </si>
  <si>
    <t>Classe di edificio</t>
  </si>
  <si>
    <t>% di incremento</t>
  </si>
  <si>
    <t>Maggiorazione</t>
  </si>
  <si>
    <t>Art. 8 D.M. 801/77</t>
  </si>
  <si>
    <t>I</t>
  </si>
  <si>
    <t>0   -    5 inclusa</t>
  </si>
  <si>
    <t>II</t>
  </si>
  <si>
    <t>5   -  10 inclusa</t>
  </si>
  <si>
    <t>III</t>
  </si>
  <si>
    <t>10 -  15 inclusa</t>
  </si>
  <si>
    <t>IV</t>
  </si>
  <si>
    <t>15 -  20 inclusa</t>
  </si>
  <si>
    <t>V</t>
  </si>
  <si>
    <t>20 -  25 inclusa</t>
  </si>
  <si>
    <t>VI</t>
  </si>
  <si>
    <t>25 -  30 inclusa</t>
  </si>
  <si>
    <t>VII</t>
  </si>
  <si>
    <t>30 -  35 inclusa</t>
  </si>
  <si>
    <t>VIII</t>
  </si>
  <si>
    <t>35 -  40 inclusa</t>
  </si>
  <si>
    <t>IX</t>
  </si>
  <si>
    <t>40 -  45 inclusa</t>
  </si>
  <si>
    <t>X</t>
  </si>
  <si>
    <t>45 -  50 inclusa</t>
  </si>
  <si>
    <t>XI</t>
  </si>
  <si>
    <t>Oltre 50</t>
  </si>
  <si>
    <t>i1 + i2 = i</t>
  </si>
  <si>
    <t>Maggiorazione M% Art. 8 D.M. 801/77</t>
  </si>
  <si>
    <t>DETERMINAZIONE DELLE QUOTE DEL COSTO DI COSTRUZIONE DEGLI EDIFICI RESIDENZIALI IN FUNZIONE DELLE CARATTERISTICHE,  DELLE TIPOLOGIE E DELL’UBICAZIONE</t>
  </si>
  <si>
    <t>% MAX (art. 7 L. 537/93)</t>
  </si>
  <si>
    <t>Coefficiente in funzione delle caratteristiche</t>
  </si>
  <si>
    <t>%</t>
  </si>
  <si>
    <t>Coefficiente in funzione della tipologia</t>
  </si>
  <si>
    <t>Coefficiente in funzione della ubicazione rispetto al perimetro (art. 18 L 865/71 – art. 13 L.R. 47/78 – art. 4 D.Lgs. 295/92)</t>
  </si>
  <si>
    <t>Quota q (%)</t>
  </si>
  <si>
    <t>(3) = (1)x(2)</t>
  </si>
  <si>
    <t>(4)      (5)=(3)x(4)</t>
  </si>
  <si>
    <t>(6)</t>
  </si>
  <si>
    <t>(7)=(5)x(6)</t>
  </si>
  <si>
    <t>Unifamiliare (**)</t>
  </si>
  <si>
    <t>Esterno = 1,00</t>
  </si>
  <si>
    <t>1 = 20</t>
  </si>
  <si>
    <t>Interno = 0,85</t>
  </si>
  <si>
    <t>Bifam/Schiera</t>
  </si>
  <si>
    <t>0,8  = 16</t>
  </si>
  <si>
    <t xml:space="preserve">Plurifamiliare </t>
  </si>
  <si>
    <t>0,6  = 12</t>
  </si>
  <si>
    <t>Esterno = 0,90</t>
  </si>
  <si>
    <t>0,9  = 9</t>
  </si>
  <si>
    <t>Interno = 0,80</t>
  </si>
  <si>
    <t>0,75  = 7,5</t>
  </si>
  <si>
    <t>0,625  = 6,25</t>
  </si>
  <si>
    <t xml:space="preserve">           q =</t>
  </si>
  <si>
    <t>Quota del costo di costruzione degli edifici residenziali in funzione delle caratteristiche, delle tipologie e dell'ubicazione (vedi ALLEGATO D)</t>
  </si>
  <si>
    <t>Tot. Sa = (art. 2 D.M. 801/77)</t>
  </si>
  <si>
    <t>Intervalli di variabilità del rapporto percentuale (%) (Sa:Su) x 100</t>
  </si>
  <si>
    <t>(Sa : Su) x 100 = (%)</t>
  </si>
  <si>
    <t>Sa ragguagliata</t>
  </si>
  <si>
    <t>Sc = Su + Sa ragguagliata =</t>
  </si>
  <si>
    <t>CALCOLO DELLA SUPERFICIE COMPLESSIVA</t>
  </si>
  <si>
    <r>
      <t xml:space="preserve">Determinazione della QCC                     </t>
    </r>
    <r>
      <rPr>
        <b/>
        <sz val="8"/>
        <color theme="1"/>
        <rFont val="Arial"/>
        <family val="2"/>
      </rPr>
      <t>(p.to 5.1.8 dell'Allegato 2 della Delibera di CC 53/2019)</t>
    </r>
  </si>
  <si>
    <t>Riduzione
35%</t>
  </si>
  <si>
    <t>Cc = B x Sc x q% 
(ed eventuale riduzione 35%)</t>
  </si>
  <si>
    <t>NUOVI EDIFICI 
e 
DEMOLIZIONE / RICOSTRUZIONE</t>
  </si>
  <si>
    <t>Tabella 1 - CALCOLO SU</t>
  </si>
  <si>
    <t>Quota del costo di costruzione degli edifici residenziali in funzione delle caratteristiche, delle tipologie e dell'ubicazione</t>
  </si>
  <si>
    <t>Incidenza delle singole categorie di lavori da eseguire</t>
  </si>
  <si>
    <t>Stima della incidenza dei lavori</t>
  </si>
  <si>
    <t>Incidenza</t>
  </si>
  <si>
    <t>Fondazioni</t>
  </si>
  <si>
    <t>Travi-pilastri Tamponamenti Muri portanti</t>
  </si>
  <si>
    <t>Solai-balconi</t>
  </si>
  <si>
    <t>Tramezze interne</t>
  </si>
  <si>
    <t>Coperture</t>
  </si>
  <si>
    <t>Incidenza delle opere strutturali</t>
  </si>
  <si>
    <t>Max 50%</t>
  </si>
  <si>
    <t>i1</t>
  </si>
  <si>
    <t>Incidenza delle opere di finitura (i1=i2)</t>
  </si>
  <si>
    <t>i2</t>
  </si>
  <si>
    <t xml:space="preserve">i </t>
  </si>
  <si>
    <t>INTERVENTI SULL'ESISTENTE</t>
  </si>
  <si>
    <r>
      <t xml:space="preserve">QCC = CC x Sc x q% *i%
</t>
    </r>
    <r>
      <rPr>
        <sz val="8"/>
        <color theme="1"/>
        <rFont val="Arial"/>
        <family val="2"/>
      </rPr>
      <t>(al netto di eventuale riduzione 35%)</t>
    </r>
  </si>
  <si>
    <r>
      <t xml:space="preserve">per interventi di ristrutturazione urbanistica ed edilizia,
addensamento o sostituzione urbana,
recupero o riuso di immobili dismessi o in via di dismissione
di </t>
    </r>
    <r>
      <rPr>
        <b/>
        <sz val="9"/>
        <color theme="1"/>
        <rFont val="Calibri"/>
        <family val="2"/>
        <scheme val="minor"/>
      </rPr>
      <t>immobili collocati all'interno del territorio urbanizzato</t>
    </r>
  </si>
  <si>
    <r>
      <t xml:space="preserve">per interventi di ristrutturazione urbanistica ed edilizia,
addensamento o sostituzione urbana,
recupero o riuso di immobili dismessi o in via di dismissione
</t>
    </r>
    <r>
      <rPr>
        <b/>
        <sz val="11"/>
        <color theme="1"/>
        <rFont val="Calibri"/>
        <family val="2"/>
        <scheme val="minor"/>
      </rPr>
      <t>di immobili collocati all'interno del territorio urbanizzato</t>
    </r>
  </si>
  <si>
    <t>SPAZIO RISERVATO AL PROFESSIONISTA</t>
  </si>
  <si>
    <t>EDIFICI DI PREGIO (*)
1</t>
  </si>
  <si>
    <t>ALTRI EDIFICI
1</t>
  </si>
  <si>
    <t>Incidenza totale dei lavori da eseguire (i = i1+i2)</t>
  </si>
  <si>
    <t>ü</t>
  </si>
  <si>
    <r>
      <rPr>
        <b/>
        <sz val="12"/>
        <color theme="1"/>
        <rFont val="Calibri"/>
        <family val="2"/>
      </rPr>
      <t xml:space="preserve">SCHEDA A: Calcolo QCC
</t>
    </r>
    <r>
      <rPr>
        <b/>
        <sz val="10"/>
        <color theme="1"/>
        <rFont val="Calibri"/>
        <family val="2"/>
      </rPr>
      <t xml:space="preserve">per interventi di nuova costruzione e 
per interventi di ristrutturazione con demolizione e ricostruzione.
</t>
    </r>
    <r>
      <rPr>
        <b/>
        <u/>
        <sz val="10"/>
        <color theme="1"/>
        <rFont val="Calibri"/>
        <family val="2"/>
      </rPr>
      <t>Categoria funzionale: Residenza
Zone prive dei valori OMI dell'AdE</t>
    </r>
  </si>
  <si>
    <t>Comune di Ravarino</t>
  </si>
  <si>
    <t>In allestimento</t>
  </si>
  <si>
    <r>
      <rPr>
        <b/>
        <sz val="12"/>
        <color theme="1"/>
        <rFont val="Calibri"/>
        <family val="2"/>
      </rPr>
      <t xml:space="preserve">SCHEDA B: Calcolo QCC
</t>
    </r>
    <r>
      <rPr>
        <b/>
        <sz val="10"/>
        <color theme="1"/>
        <rFont val="Calibri"/>
        <family val="2"/>
      </rPr>
      <t xml:space="preserve">per interventi su edifici esistenti.
</t>
    </r>
    <r>
      <rPr>
        <b/>
        <u/>
        <sz val="10"/>
        <color theme="1"/>
        <rFont val="Calibri"/>
        <family val="2"/>
      </rPr>
      <t>Categoria funzionale: Residenza
Zone prive dei valori OMI dell'AdE</t>
    </r>
  </si>
  <si>
    <t>Costo di costruzione anno 2021 (Det. 30/2021)</t>
  </si>
  <si>
    <t>B = € 794,97 + M%</t>
  </si>
  <si>
    <t>Costo di costruzione anno 2021 (Det.  30/2021)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</si>
</sst>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[$€-2]\ #,##0.00;[Red]\-[$€-2]\ #,##0.00"/>
    <numFmt numFmtId="165" formatCode="_-* #,##0.00\ [$€-410]_-;\-* #,##0.00\ [$€-410]_-;_-* &quot;-&quot;??\ [$€-410]_-;_-@_-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</font>
    <font>
      <sz val="10"/>
      <name val="Calibri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Book Antiqua"/>
      <family val="1"/>
    </font>
    <font>
      <sz val="8"/>
      <color theme="1"/>
      <name val="Book Antiqua"/>
      <family val="1"/>
    </font>
    <font>
      <b/>
      <sz val="6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sz val="5"/>
      <color theme="1"/>
      <name val="Arial"/>
      <family val="2"/>
    </font>
    <font>
      <sz val="7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9"/>
      <color rgb="FFFF000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</font>
    <font>
      <b/>
      <sz val="16"/>
      <color theme="0"/>
      <name val="Wingdings"/>
      <charset val="2"/>
    </font>
    <font>
      <sz val="10"/>
      <color theme="0"/>
      <name val="Calibri"/>
      <family val="2"/>
    </font>
    <font>
      <sz val="12"/>
      <color theme="0"/>
      <name val="Wingdings"/>
      <charset val="2"/>
    </font>
    <font>
      <b/>
      <sz val="10"/>
      <color rgb="FFFF0000"/>
      <name val="Calibri"/>
      <family val="2"/>
    </font>
    <font>
      <sz val="12"/>
      <color rgb="FFFF0000"/>
      <name val="Calibri"/>
      <family val="2"/>
    </font>
    <font>
      <sz val="12"/>
      <color rgb="FFFF0000"/>
      <name val="Wingdings"/>
      <charset val="2"/>
    </font>
    <font>
      <sz val="8"/>
      <color theme="0" tint="-0.14999847407452621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u/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0">
    <xf numFmtId="0" fontId="0" fillId="0" borderId="0" xfId="0"/>
    <xf numFmtId="0" fontId="0" fillId="2" borderId="0" xfId="0" applyFill="1" applyProtection="1"/>
    <xf numFmtId="0" fontId="3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vertical="center"/>
    </xf>
    <xf numFmtId="0" fontId="15" fillId="2" borderId="2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6" fillId="2" borderId="2" xfId="0" quotePrefix="1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2" fontId="6" fillId="2" borderId="2" xfId="0" applyNumberFormat="1" applyFont="1" applyFill="1" applyBorder="1" applyAlignment="1" applyProtection="1">
      <alignment horizontal="center" vertical="center"/>
    </xf>
    <xf numFmtId="1" fontId="6" fillId="2" borderId="2" xfId="0" applyNumberFormat="1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164" fontId="4" fillId="2" borderId="0" xfId="0" applyNumberFormat="1" applyFont="1" applyFill="1" applyBorder="1" applyAlignment="1" applyProtection="1">
      <alignment horizontal="center" vertical="center"/>
    </xf>
    <xf numFmtId="164" fontId="15" fillId="2" borderId="2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164" fontId="4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11" fillId="2" borderId="2" xfId="0" applyFont="1" applyFill="1" applyBorder="1" applyAlignment="1" applyProtection="1">
      <alignment horizontal="center" vertical="center" wrapText="1"/>
    </xf>
    <xf numFmtId="0" fontId="12" fillId="2" borderId="0" xfId="0" applyFont="1" applyFill="1" applyProtection="1"/>
    <xf numFmtId="0" fontId="13" fillId="2" borderId="2" xfId="0" quotePrefix="1" applyFont="1" applyFill="1" applyBorder="1" applyAlignment="1" applyProtection="1">
      <alignment horizontal="center" vertical="center" wrapText="1"/>
    </xf>
    <xf numFmtId="0" fontId="13" fillId="2" borderId="2" xfId="0" quotePrefix="1" applyNumberFormat="1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vertical="center" wrapText="1"/>
    </xf>
    <xf numFmtId="0" fontId="14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18" fillId="2" borderId="0" xfId="0" applyFont="1" applyFill="1" applyProtection="1">
      <protection locked="0"/>
    </xf>
    <xf numFmtId="0" fontId="0" fillId="2" borderId="0" xfId="0" applyFill="1" applyAlignment="1" applyProtection="1">
      <alignment horizontal="center"/>
    </xf>
    <xf numFmtId="0" fontId="15" fillId="2" borderId="2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 wrapText="1"/>
    </xf>
    <xf numFmtId="0" fontId="14" fillId="2" borderId="1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horizontal="left" wrapText="1" indent="2"/>
    </xf>
    <xf numFmtId="0" fontId="0" fillId="2" borderId="0" xfId="0" applyFill="1" applyBorder="1" applyAlignment="1" applyProtection="1">
      <alignment horizontal="left" indent="2"/>
    </xf>
    <xf numFmtId="0" fontId="0" fillId="2" borderId="0" xfId="0" applyFill="1" applyBorder="1" applyProtection="1"/>
    <xf numFmtId="0" fontId="0" fillId="2" borderId="0" xfId="0" applyFill="1" applyAlignment="1" applyProtection="1">
      <alignment vertical="center"/>
    </xf>
    <xf numFmtId="1" fontId="8" fillId="2" borderId="2" xfId="2" applyNumberFormat="1" applyFont="1" applyFill="1" applyBorder="1" applyAlignment="1" applyProtection="1">
      <alignment horizontal="center" vertical="center" wrapText="1"/>
    </xf>
    <xf numFmtId="2" fontId="25" fillId="2" borderId="2" xfId="0" applyNumberFormat="1" applyFont="1" applyFill="1" applyBorder="1" applyAlignment="1" applyProtection="1">
      <alignment horizontal="center" vertical="center"/>
    </xf>
    <xf numFmtId="0" fontId="25" fillId="2" borderId="2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right" vertical="center" wrapText="1"/>
    </xf>
    <xf numFmtId="0" fontId="0" fillId="2" borderId="0" xfId="0" applyFill="1"/>
    <xf numFmtId="0" fontId="16" fillId="2" borderId="0" xfId="0" applyFont="1" applyFill="1" applyBorder="1" applyAlignment="1" applyProtection="1">
      <alignment vertical="center"/>
    </xf>
    <xf numFmtId="0" fontId="0" fillId="2" borderId="0" xfId="0" applyFill="1" applyBorder="1"/>
    <xf numFmtId="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8" fillId="2" borderId="0" xfId="0" applyFont="1" applyFill="1" applyAlignment="1" applyProtection="1">
      <alignment horizontal="center" vertical="center"/>
    </xf>
    <xf numFmtId="0" fontId="0" fillId="2" borderId="2" xfId="0" applyFill="1" applyBorder="1" applyAlignment="1">
      <alignment horizontal="center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9" fontId="6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Protection="1">
      <protection hidden="1"/>
    </xf>
    <xf numFmtId="0" fontId="0" fillId="2" borderId="10" xfId="0" applyFill="1" applyBorder="1"/>
    <xf numFmtId="0" fontId="0" fillId="2" borderId="0" xfId="0" applyFill="1" applyAlignment="1">
      <alignment horizontal="left"/>
    </xf>
    <xf numFmtId="0" fontId="14" fillId="2" borderId="11" xfId="0" applyFont="1" applyFill="1" applyBorder="1" applyAlignment="1" applyProtection="1">
      <alignment vertical="center" wrapText="1"/>
    </xf>
    <xf numFmtId="0" fontId="28" fillId="2" borderId="0" xfId="0" applyFont="1" applyFill="1" applyProtection="1"/>
    <xf numFmtId="0" fontId="29" fillId="2" borderId="0" xfId="0" applyFont="1" applyFill="1" applyAlignment="1" applyProtection="1">
      <alignment horizontal="center" vertical="center"/>
    </xf>
    <xf numFmtId="0" fontId="29" fillId="2" borderId="0" xfId="0" applyFont="1" applyFill="1" applyProtection="1"/>
    <xf numFmtId="44" fontId="29" fillId="2" borderId="0" xfId="1" applyFont="1" applyFill="1" applyAlignment="1" applyProtection="1">
      <alignment horizontal="center" vertical="center"/>
    </xf>
    <xf numFmtId="0" fontId="30" fillId="0" borderId="0" xfId="0" applyFont="1" applyFill="1" applyAlignment="1" applyProtection="1">
      <alignment horizontal="center" vertical="center"/>
      <protection hidden="1"/>
    </xf>
    <xf numFmtId="44" fontId="31" fillId="2" borderId="0" xfId="1" applyFont="1" applyFill="1" applyAlignment="1" applyProtection="1">
      <alignment horizontal="center" vertical="center"/>
    </xf>
    <xf numFmtId="0" fontId="32" fillId="2" borderId="0" xfId="0" applyFont="1" applyFill="1" applyProtection="1">
      <protection hidden="1"/>
    </xf>
    <xf numFmtId="0" fontId="28" fillId="2" borderId="0" xfId="0" applyFont="1" applyFill="1" applyBorder="1" applyProtection="1"/>
    <xf numFmtId="0" fontId="33" fillId="2" borderId="0" xfId="0" applyFont="1" applyFill="1" applyBorder="1" applyAlignment="1" applyProtection="1"/>
    <xf numFmtId="44" fontId="34" fillId="2" borderId="0" xfId="1" applyFont="1" applyFill="1" applyAlignment="1" applyProtection="1">
      <alignment horizontal="center" vertical="center"/>
      <protection locked="0"/>
    </xf>
    <xf numFmtId="0" fontId="35" fillId="2" borderId="0" xfId="0" applyFont="1" applyFill="1" applyAlignment="1" applyProtection="1">
      <alignment horizontal="center" vertical="center"/>
    </xf>
    <xf numFmtId="0" fontId="36" fillId="6" borderId="2" xfId="0" applyFont="1" applyFill="1" applyBorder="1" applyAlignment="1" applyProtection="1">
      <alignment horizontal="center" vertical="center" wrapText="1"/>
      <protection locked="0" hidden="1"/>
    </xf>
    <xf numFmtId="2" fontId="5" fillId="6" borderId="2" xfId="0" applyNumberFormat="1" applyFont="1" applyFill="1" applyBorder="1" applyAlignment="1">
      <alignment vertical="center" wrapText="1"/>
    </xf>
    <xf numFmtId="0" fontId="22" fillId="6" borderId="6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/>
    </xf>
    <xf numFmtId="0" fontId="0" fillId="2" borderId="10" xfId="0" applyFill="1" applyBorder="1" applyProtection="1"/>
    <xf numFmtId="0" fontId="6" fillId="6" borderId="2" xfId="0" applyFont="1" applyFill="1" applyBorder="1" applyAlignment="1" applyProtection="1">
      <alignment horizontal="center" vertical="center"/>
      <protection locked="0"/>
    </xf>
    <xf numFmtId="0" fontId="15" fillId="6" borderId="2" xfId="0" applyFont="1" applyFill="1" applyBorder="1" applyAlignment="1" applyProtection="1">
      <alignment horizontal="center" vertical="center"/>
      <protection locked="0"/>
    </xf>
    <xf numFmtId="0" fontId="19" fillId="6" borderId="6" xfId="0" applyFont="1" applyFill="1" applyBorder="1" applyAlignment="1" applyProtection="1">
      <alignment horizontal="right" vertical="center" wrapText="1" indent="1"/>
      <protection locked="0"/>
    </xf>
    <xf numFmtId="0" fontId="19" fillId="6" borderId="7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3" fillId="5" borderId="6" xfId="0" applyFont="1" applyFill="1" applyBorder="1" applyAlignment="1" applyProtection="1">
      <alignment horizontal="left" vertical="center" indent="2"/>
      <protection locked="0"/>
    </xf>
    <xf numFmtId="0" fontId="3" fillId="5" borderId="7" xfId="0" applyFont="1" applyFill="1" applyBorder="1" applyAlignment="1" applyProtection="1">
      <alignment horizontal="left" vertical="center" indent="2"/>
      <protection locked="0"/>
    </xf>
    <xf numFmtId="0" fontId="3" fillId="5" borderId="8" xfId="0" applyFont="1" applyFill="1" applyBorder="1" applyAlignment="1" applyProtection="1">
      <alignment horizontal="left" vertical="center" indent="2"/>
      <protection locked="0"/>
    </xf>
    <xf numFmtId="0" fontId="16" fillId="3" borderId="2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15" fillId="2" borderId="6" xfId="0" applyFont="1" applyFill="1" applyBorder="1" applyAlignment="1" applyProtection="1">
      <alignment horizontal="left" vertical="center"/>
    </xf>
    <xf numFmtId="0" fontId="15" fillId="2" borderId="8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vertical="center"/>
    </xf>
    <xf numFmtId="0" fontId="4" fillId="3" borderId="2" xfId="0" applyFont="1" applyFill="1" applyBorder="1" applyAlignment="1" applyProtection="1">
      <alignment horizontal="left" vertical="center"/>
    </xf>
    <xf numFmtId="0" fontId="20" fillId="3" borderId="2" xfId="0" applyFont="1" applyFill="1" applyBorder="1" applyAlignment="1" applyProtection="1">
      <alignment horizontal="center" vertical="center" wrapText="1"/>
    </xf>
    <xf numFmtId="0" fontId="20" fillId="3" borderId="2" xfId="0" applyFont="1" applyFill="1" applyBorder="1" applyAlignment="1" applyProtection="1">
      <alignment horizontal="center" vertical="center"/>
    </xf>
    <xf numFmtId="0" fontId="17" fillId="3" borderId="2" xfId="0" applyFont="1" applyFill="1" applyBorder="1" applyAlignment="1" applyProtection="1">
      <alignment vertical="center" wrapText="1"/>
    </xf>
    <xf numFmtId="0" fontId="17" fillId="3" borderId="2" xfId="0" applyFont="1" applyFill="1" applyBorder="1" applyAlignment="1" applyProtection="1">
      <alignment vertical="center"/>
    </xf>
    <xf numFmtId="165" fontId="24" fillId="4" borderId="2" xfId="1" applyNumberFormat="1" applyFont="1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left" vertical="center" wrapText="1"/>
    </xf>
    <xf numFmtId="0" fontId="0" fillId="2" borderId="8" xfId="0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37" fillId="2" borderId="13" xfId="0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vertical="center" wrapText="1"/>
    </xf>
    <xf numFmtId="164" fontId="4" fillId="2" borderId="2" xfId="0" applyNumberFormat="1" applyFont="1" applyFill="1" applyBorder="1" applyAlignment="1" applyProtection="1">
      <alignment horizontal="center" vertical="center"/>
    </xf>
    <xf numFmtId="2" fontId="6" fillId="2" borderId="2" xfId="0" applyNumberFormat="1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 wrapText="1"/>
    </xf>
    <xf numFmtId="0" fontId="13" fillId="2" borderId="2" xfId="0" quotePrefix="1" applyNumberFormat="1" applyFont="1" applyFill="1" applyBorder="1" applyAlignment="1" applyProtection="1">
      <alignment horizontal="center" vertical="center" wrapText="1"/>
    </xf>
    <xf numFmtId="0" fontId="13" fillId="2" borderId="6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 wrapText="1"/>
    </xf>
    <xf numFmtId="0" fontId="13" fillId="2" borderId="2" xfId="0" quotePrefix="1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164" fontId="4" fillId="2" borderId="9" xfId="0" applyNumberFormat="1" applyFont="1" applyFill="1" applyBorder="1" applyAlignment="1" applyProtection="1">
      <alignment horizontal="center" vertical="center"/>
    </xf>
    <xf numFmtId="164" fontId="4" fillId="2" borderId="16" xfId="0" applyNumberFormat="1" applyFont="1" applyFill="1" applyBorder="1" applyAlignment="1" applyProtection="1">
      <alignment horizontal="center" vertical="center"/>
    </xf>
    <xf numFmtId="164" fontId="4" fillId="2" borderId="12" xfId="0" applyNumberFormat="1" applyFont="1" applyFill="1" applyBorder="1" applyAlignment="1" applyProtection="1">
      <alignment horizontal="center" vertical="center"/>
    </xf>
    <xf numFmtId="164" fontId="4" fillId="2" borderId="17" xfId="0" applyNumberFormat="1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20" fillId="3" borderId="6" xfId="0" applyFont="1" applyFill="1" applyBorder="1" applyAlignment="1" applyProtection="1">
      <alignment horizontal="left" vertical="center" wrapText="1"/>
    </xf>
    <xf numFmtId="0" fontId="20" fillId="3" borderId="7" xfId="0" applyFont="1" applyFill="1" applyBorder="1" applyAlignment="1" applyProtection="1">
      <alignment horizontal="left" vertical="center" wrapText="1"/>
    </xf>
    <xf numFmtId="0" fontId="20" fillId="3" borderId="14" xfId="0" applyFont="1" applyFill="1" applyBorder="1" applyAlignment="1" applyProtection="1">
      <alignment horizontal="left" vertical="center" wrapText="1"/>
    </xf>
    <xf numFmtId="0" fontId="17" fillId="3" borderId="15" xfId="0" applyFont="1" applyFill="1" applyBorder="1" applyAlignment="1" applyProtection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</xf>
    <xf numFmtId="0" fontId="17" fillId="3" borderId="14" xfId="0" applyFont="1" applyFill="1" applyBorder="1" applyAlignment="1" applyProtection="1">
      <alignment horizontal="center" vertical="center" wrapText="1"/>
    </xf>
    <xf numFmtId="44" fontId="21" fillId="4" borderId="15" xfId="1" applyFont="1" applyFill="1" applyBorder="1" applyAlignment="1" applyProtection="1">
      <alignment horizontal="center" vertical="center"/>
    </xf>
    <xf numFmtId="44" fontId="21" fillId="4" borderId="7" xfId="1" applyFont="1" applyFill="1" applyBorder="1" applyAlignment="1" applyProtection="1">
      <alignment horizontal="center" vertical="center"/>
    </xf>
    <xf numFmtId="44" fontId="21" fillId="4" borderId="8" xfId="1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6" borderId="2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left" vertical="center"/>
    </xf>
    <xf numFmtId="0" fontId="26" fillId="2" borderId="7" xfId="0" applyFont="1" applyFill="1" applyBorder="1" applyAlignment="1" applyProtection="1">
      <alignment horizontal="left" vertical="center" wrapText="1"/>
    </xf>
    <xf numFmtId="0" fontId="26" fillId="2" borderId="8" xfId="0" applyFont="1" applyFill="1" applyBorder="1" applyAlignment="1" applyProtection="1">
      <alignment horizontal="left" vertical="center" wrapText="1"/>
    </xf>
    <xf numFmtId="0" fontId="19" fillId="6" borderId="7" xfId="0" applyFont="1" applyFill="1" applyBorder="1" applyAlignment="1" applyProtection="1">
      <alignment horizontal="center" vertical="center" wrapText="1"/>
    </xf>
    <xf numFmtId="0" fontId="16" fillId="6" borderId="2" xfId="0" applyFont="1" applyFill="1" applyBorder="1" applyAlignment="1" applyProtection="1">
      <alignment horizontal="center" vertical="center"/>
      <protection locked="0"/>
    </xf>
    <xf numFmtId="0" fontId="6" fillId="6" borderId="2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</xf>
    <xf numFmtId="0" fontId="15" fillId="2" borderId="6" xfId="0" applyFont="1" applyFill="1" applyBorder="1" applyAlignment="1" applyProtection="1">
      <alignment horizontal="left" vertical="center" indent="1"/>
    </xf>
    <xf numFmtId="0" fontId="15" fillId="2" borderId="7" xfId="0" applyFont="1" applyFill="1" applyBorder="1" applyAlignment="1" applyProtection="1">
      <alignment horizontal="left" vertical="center" indent="1"/>
    </xf>
    <xf numFmtId="0" fontId="15" fillId="2" borderId="8" xfId="0" applyFont="1" applyFill="1" applyBorder="1" applyAlignment="1" applyProtection="1">
      <alignment horizontal="left" vertical="center" indent="1"/>
    </xf>
    <xf numFmtId="0" fontId="6" fillId="2" borderId="16" xfId="0" applyFont="1" applyFill="1" applyBorder="1" applyAlignment="1" applyProtection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 applyProtection="1">
      <alignment horizontal="left" vertical="center" wrapText="1"/>
    </xf>
    <xf numFmtId="0" fontId="14" fillId="2" borderId="7" xfId="0" applyFont="1" applyFill="1" applyBorder="1" applyAlignment="1" applyProtection="1">
      <alignment horizontal="left" vertical="center" wrapText="1"/>
    </xf>
    <xf numFmtId="0" fontId="16" fillId="3" borderId="6" xfId="0" applyFont="1" applyFill="1" applyBorder="1" applyAlignment="1" applyProtection="1">
      <alignment horizontal="left" vertical="center"/>
    </xf>
    <xf numFmtId="0" fontId="16" fillId="3" borderId="7" xfId="0" applyFont="1" applyFill="1" applyBorder="1" applyAlignment="1" applyProtection="1">
      <alignment horizontal="left" vertical="center"/>
    </xf>
    <xf numFmtId="0" fontId="16" fillId="3" borderId="8" xfId="0" applyFont="1" applyFill="1" applyBorder="1" applyAlignment="1" applyProtection="1">
      <alignment horizontal="left" vertical="center"/>
    </xf>
    <xf numFmtId="0" fontId="6" fillId="2" borderId="2" xfId="0" quotePrefix="1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left" vertical="center" wrapText="1"/>
    </xf>
    <xf numFmtId="0" fontId="6" fillId="2" borderId="10" xfId="0" applyFont="1" applyFill="1" applyBorder="1" applyAlignment="1" applyProtection="1">
      <alignment horizontal="left" vertical="center" wrapText="1"/>
    </xf>
    <xf numFmtId="0" fontId="6" fillId="2" borderId="16" xfId="0" applyFont="1" applyFill="1" applyBorder="1" applyAlignment="1" applyProtection="1">
      <alignment horizontal="left" vertical="center" wrapText="1"/>
    </xf>
    <xf numFmtId="0" fontId="6" fillId="2" borderId="12" xfId="0" applyFont="1" applyFill="1" applyBorder="1" applyAlignment="1" applyProtection="1">
      <alignment horizontal="left" vertical="center" wrapText="1"/>
    </xf>
    <xf numFmtId="0" fontId="6" fillId="2" borderId="13" xfId="0" applyFont="1" applyFill="1" applyBorder="1" applyAlignment="1" applyProtection="1">
      <alignment horizontal="left" vertical="center" wrapText="1"/>
    </xf>
    <xf numFmtId="0" fontId="6" fillId="2" borderId="17" xfId="0" applyFont="1" applyFill="1" applyBorder="1" applyAlignment="1" applyProtection="1">
      <alignment horizontal="left"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</xf>
  </cellXfs>
  <cellStyles count="3">
    <cellStyle name="Normale" xfId="0" builtinId="0"/>
    <cellStyle name="Percentuale" xfId="2" builtinId="5"/>
    <cellStyle name="Valuta" xfId="1" builtinId="4"/>
  </cellStyles>
  <dxfs count="7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3" tint="0.59999389629810485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3" tint="0.59999389629810485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3" tint="0.59999389629810485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 type="path" left="0.5" right="0.5" top="0.5" bottom="0.5">
          <stop position="0">
            <color theme="0"/>
          </stop>
          <stop position="1">
            <color theme="3" tint="0.59999389629810485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3" tint="0.59999389629810485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colors>
    <mruColors>
      <color rgb="FFFFFF99"/>
      <color rgb="FFFFB1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$C$65" lockText="1" noThreeD="1"/>
</file>

<file path=xl/ctrlProps/ctrlProp10.xml><?xml version="1.0" encoding="utf-8"?>
<formControlPr xmlns="http://schemas.microsoft.com/office/spreadsheetml/2009/9/main" objectType="CheckBox" fmlaLink="$M$45" lockText="1" noThreeD="1"/>
</file>

<file path=xl/ctrlProps/ctrlProp11.xml><?xml version="1.0" encoding="utf-8"?>
<formControlPr xmlns="http://schemas.microsoft.com/office/spreadsheetml/2009/9/main" objectType="CheckBox" fmlaLink="$N$45" lockText="1" noThreeD="1"/>
</file>

<file path=xl/ctrlProps/ctrlProp12.xml><?xml version="1.0" encoding="utf-8"?>
<formControlPr xmlns="http://schemas.microsoft.com/office/spreadsheetml/2009/9/main" objectType="CheckBox" fmlaLink="$E$46" lockText="1" noThreeD="1"/>
</file>

<file path=xl/ctrlProps/ctrlProp13.xml><?xml version="1.0" encoding="utf-8"?>
<formControlPr xmlns="http://schemas.microsoft.com/office/spreadsheetml/2009/9/main" objectType="CheckBox" fmlaLink="$F$46" lockText="1" noThreeD="1"/>
</file>

<file path=xl/ctrlProps/ctrlProp14.xml><?xml version="1.0" encoding="utf-8"?>
<formControlPr xmlns="http://schemas.microsoft.com/office/spreadsheetml/2009/9/main" objectType="CheckBox" fmlaLink="$G$46" lockText="1" noThreeD="1"/>
</file>

<file path=xl/ctrlProps/ctrlProp15.xml><?xml version="1.0" encoding="utf-8"?>
<formControlPr xmlns="http://schemas.microsoft.com/office/spreadsheetml/2009/9/main" objectType="CheckBox" fmlaLink="$H$46" lockText="1" noThreeD="1"/>
</file>

<file path=xl/ctrlProps/ctrlProp16.xml><?xml version="1.0" encoding="utf-8"?>
<formControlPr xmlns="http://schemas.microsoft.com/office/spreadsheetml/2009/9/main" objectType="CheckBox" fmlaLink="$I$46" lockText="1" noThreeD="1"/>
</file>

<file path=xl/ctrlProps/ctrlProp17.xml><?xml version="1.0" encoding="utf-8"?>
<formControlPr xmlns="http://schemas.microsoft.com/office/spreadsheetml/2009/9/main" objectType="CheckBox" fmlaLink="$J$46" lockText="1" noThreeD="1"/>
</file>

<file path=xl/ctrlProps/ctrlProp18.xml><?xml version="1.0" encoding="utf-8"?>
<formControlPr xmlns="http://schemas.microsoft.com/office/spreadsheetml/2009/9/main" objectType="CheckBox" fmlaLink="$K$46" lockText="1" noThreeD="1"/>
</file>

<file path=xl/ctrlProps/ctrlProp19.xml><?xml version="1.0" encoding="utf-8"?>
<formControlPr xmlns="http://schemas.microsoft.com/office/spreadsheetml/2009/9/main" objectType="CheckBox" fmlaLink="$L$46" lockText="1" noThreeD="1"/>
</file>

<file path=xl/ctrlProps/ctrlProp2.xml><?xml version="1.0" encoding="utf-8"?>
<formControlPr xmlns="http://schemas.microsoft.com/office/spreadsheetml/2009/9/main" objectType="CheckBox" fmlaLink="$E$45" lockText="1" noThreeD="1"/>
</file>

<file path=xl/ctrlProps/ctrlProp20.xml><?xml version="1.0" encoding="utf-8"?>
<formControlPr xmlns="http://schemas.microsoft.com/office/spreadsheetml/2009/9/main" objectType="CheckBox" fmlaLink="$M$46" lockText="1" noThreeD="1"/>
</file>

<file path=xl/ctrlProps/ctrlProp21.xml><?xml version="1.0" encoding="utf-8"?>
<formControlPr xmlns="http://schemas.microsoft.com/office/spreadsheetml/2009/9/main" objectType="CheckBox" fmlaLink="$N$46" lockText="1" noThreeD="1"/>
</file>

<file path=xl/ctrlProps/ctrlProp22.xml><?xml version="1.0" encoding="utf-8"?>
<formControlPr xmlns="http://schemas.microsoft.com/office/spreadsheetml/2009/9/main" objectType="CheckBox" fmlaLink="$E$47" lockText="1" noThreeD="1"/>
</file>

<file path=xl/ctrlProps/ctrlProp23.xml><?xml version="1.0" encoding="utf-8"?>
<formControlPr xmlns="http://schemas.microsoft.com/office/spreadsheetml/2009/9/main" objectType="CheckBox" fmlaLink="$F$47" lockText="1" noThreeD="1"/>
</file>

<file path=xl/ctrlProps/ctrlProp24.xml><?xml version="1.0" encoding="utf-8"?>
<formControlPr xmlns="http://schemas.microsoft.com/office/spreadsheetml/2009/9/main" objectType="CheckBox" fmlaLink="$G$47" lockText="1" noThreeD="1"/>
</file>

<file path=xl/ctrlProps/ctrlProp25.xml><?xml version="1.0" encoding="utf-8"?>
<formControlPr xmlns="http://schemas.microsoft.com/office/spreadsheetml/2009/9/main" objectType="CheckBox" fmlaLink="$H$47" lockText="1" noThreeD="1"/>
</file>

<file path=xl/ctrlProps/ctrlProp26.xml><?xml version="1.0" encoding="utf-8"?>
<formControlPr xmlns="http://schemas.microsoft.com/office/spreadsheetml/2009/9/main" objectType="CheckBox" fmlaLink="$I$47" lockText="1" noThreeD="1"/>
</file>

<file path=xl/ctrlProps/ctrlProp27.xml><?xml version="1.0" encoding="utf-8"?>
<formControlPr xmlns="http://schemas.microsoft.com/office/spreadsheetml/2009/9/main" objectType="CheckBox" fmlaLink="$J$47" lockText="1" noThreeD="1"/>
</file>

<file path=xl/ctrlProps/ctrlProp28.xml><?xml version="1.0" encoding="utf-8"?>
<formControlPr xmlns="http://schemas.microsoft.com/office/spreadsheetml/2009/9/main" objectType="CheckBox" fmlaLink="$K$47" lockText="1" noThreeD="1"/>
</file>

<file path=xl/ctrlProps/ctrlProp29.xml><?xml version="1.0" encoding="utf-8"?>
<formControlPr xmlns="http://schemas.microsoft.com/office/spreadsheetml/2009/9/main" objectType="CheckBox" fmlaLink="$L$47" lockText="1" noThreeD="1"/>
</file>

<file path=xl/ctrlProps/ctrlProp3.xml><?xml version="1.0" encoding="utf-8"?>
<formControlPr xmlns="http://schemas.microsoft.com/office/spreadsheetml/2009/9/main" objectType="CheckBox" fmlaLink="$F$45" lockText="1" noThreeD="1"/>
</file>

<file path=xl/ctrlProps/ctrlProp30.xml><?xml version="1.0" encoding="utf-8"?>
<formControlPr xmlns="http://schemas.microsoft.com/office/spreadsheetml/2009/9/main" objectType="CheckBox" fmlaLink="$M$47" lockText="1" noThreeD="1"/>
</file>

<file path=xl/ctrlProps/ctrlProp31.xml><?xml version="1.0" encoding="utf-8"?>
<formControlPr xmlns="http://schemas.microsoft.com/office/spreadsheetml/2009/9/main" objectType="CheckBox" fmlaLink="$N$47" lockText="1" noThreeD="1"/>
</file>

<file path=xl/ctrlProps/ctrlProp32.xml><?xml version="1.0" encoding="utf-8"?>
<formControlPr xmlns="http://schemas.microsoft.com/office/spreadsheetml/2009/9/main" objectType="CheckBox" fmlaLink="$E$48" lockText="1" noThreeD="1"/>
</file>

<file path=xl/ctrlProps/ctrlProp33.xml><?xml version="1.0" encoding="utf-8"?>
<formControlPr xmlns="http://schemas.microsoft.com/office/spreadsheetml/2009/9/main" objectType="CheckBox" fmlaLink="$F$48" lockText="1" noThreeD="1"/>
</file>

<file path=xl/ctrlProps/ctrlProp34.xml><?xml version="1.0" encoding="utf-8"?>
<formControlPr xmlns="http://schemas.microsoft.com/office/spreadsheetml/2009/9/main" objectType="CheckBox" fmlaLink="$G$48" lockText="1" noThreeD="1"/>
</file>

<file path=xl/ctrlProps/ctrlProp35.xml><?xml version="1.0" encoding="utf-8"?>
<formControlPr xmlns="http://schemas.microsoft.com/office/spreadsheetml/2009/9/main" objectType="CheckBox" fmlaLink="$H$48" lockText="1" noThreeD="1"/>
</file>

<file path=xl/ctrlProps/ctrlProp36.xml><?xml version="1.0" encoding="utf-8"?>
<formControlPr xmlns="http://schemas.microsoft.com/office/spreadsheetml/2009/9/main" objectType="CheckBox" fmlaLink="$I$48" lockText="1" noThreeD="1"/>
</file>

<file path=xl/ctrlProps/ctrlProp37.xml><?xml version="1.0" encoding="utf-8"?>
<formControlPr xmlns="http://schemas.microsoft.com/office/spreadsheetml/2009/9/main" objectType="CheckBox" fmlaLink="$J$48" lockText="1" noThreeD="1"/>
</file>

<file path=xl/ctrlProps/ctrlProp38.xml><?xml version="1.0" encoding="utf-8"?>
<formControlPr xmlns="http://schemas.microsoft.com/office/spreadsheetml/2009/9/main" objectType="CheckBox" fmlaLink="$K$48" lockText="1" noThreeD="1"/>
</file>

<file path=xl/ctrlProps/ctrlProp39.xml><?xml version="1.0" encoding="utf-8"?>
<formControlPr xmlns="http://schemas.microsoft.com/office/spreadsheetml/2009/9/main" objectType="CheckBox" fmlaLink="$L$48" lockText="1" noThreeD="1"/>
</file>

<file path=xl/ctrlProps/ctrlProp4.xml><?xml version="1.0" encoding="utf-8"?>
<formControlPr xmlns="http://schemas.microsoft.com/office/spreadsheetml/2009/9/main" objectType="CheckBox" fmlaLink="$G$45" lockText="1" noThreeD="1"/>
</file>

<file path=xl/ctrlProps/ctrlProp40.xml><?xml version="1.0" encoding="utf-8"?>
<formControlPr xmlns="http://schemas.microsoft.com/office/spreadsheetml/2009/9/main" objectType="CheckBox" fmlaLink="$M$48" lockText="1" noThreeD="1"/>
</file>

<file path=xl/ctrlProps/ctrlProp41.xml><?xml version="1.0" encoding="utf-8"?>
<formControlPr xmlns="http://schemas.microsoft.com/office/spreadsheetml/2009/9/main" objectType="CheckBox" fmlaLink="$N$48" lockText="1" noThreeD="1"/>
</file>

<file path=xl/ctrlProps/ctrlProp42.xml><?xml version="1.0" encoding="utf-8"?>
<formControlPr xmlns="http://schemas.microsoft.com/office/spreadsheetml/2009/9/main" objectType="CheckBox" fmlaLink="$E$44" lockText="1" noThreeD="1"/>
</file>

<file path=xl/ctrlProps/ctrlProp43.xml><?xml version="1.0" encoding="utf-8"?>
<formControlPr xmlns="http://schemas.microsoft.com/office/spreadsheetml/2009/9/main" objectType="CheckBox" fmlaLink="$F$44" lockText="1" noThreeD="1"/>
</file>

<file path=xl/ctrlProps/ctrlProp44.xml><?xml version="1.0" encoding="utf-8"?>
<formControlPr xmlns="http://schemas.microsoft.com/office/spreadsheetml/2009/9/main" objectType="CheckBox" fmlaLink="$G$44" lockText="1" noThreeD="1"/>
</file>

<file path=xl/ctrlProps/ctrlProp45.xml><?xml version="1.0" encoding="utf-8"?>
<formControlPr xmlns="http://schemas.microsoft.com/office/spreadsheetml/2009/9/main" objectType="CheckBox" fmlaLink="$H$44" lockText="1" noThreeD="1"/>
</file>

<file path=xl/ctrlProps/ctrlProp46.xml><?xml version="1.0" encoding="utf-8"?>
<formControlPr xmlns="http://schemas.microsoft.com/office/spreadsheetml/2009/9/main" objectType="CheckBox" fmlaLink="$I$44" lockText="1" noThreeD="1"/>
</file>

<file path=xl/ctrlProps/ctrlProp47.xml><?xml version="1.0" encoding="utf-8"?>
<formControlPr xmlns="http://schemas.microsoft.com/office/spreadsheetml/2009/9/main" objectType="CheckBox" fmlaLink="$J$44" lockText="1" noThreeD="1"/>
</file>

<file path=xl/ctrlProps/ctrlProp48.xml><?xml version="1.0" encoding="utf-8"?>
<formControlPr xmlns="http://schemas.microsoft.com/office/spreadsheetml/2009/9/main" objectType="CheckBox" fmlaLink="$K$44" lockText="1" noThreeD="1"/>
</file>

<file path=xl/ctrlProps/ctrlProp49.xml><?xml version="1.0" encoding="utf-8"?>
<formControlPr xmlns="http://schemas.microsoft.com/office/spreadsheetml/2009/9/main" objectType="CheckBox" fmlaLink="$L$44" lockText="1" noThreeD="1"/>
</file>

<file path=xl/ctrlProps/ctrlProp5.xml><?xml version="1.0" encoding="utf-8"?>
<formControlPr xmlns="http://schemas.microsoft.com/office/spreadsheetml/2009/9/main" objectType="CheckBox" fmlaLink="$H$45" lockText="1" noThreeD="1"/>
</file>

<file path=xl/ctrlProps/ctrlProp50.xml><?xml version="1.0" encoding="utf-8"?>
<formControlPr xmlns="http://schemas.microsoft.com/office/spreadsheetml/2009/9/main" objectType="CheckBox" fmlaLink="$M$44" lockText="1" noThreeD="1"/>
</file>

<file path=xl/ctrlProps/ctrlProp51.xml><?xml version="1.0" encoding="utf-8"?>
<formControlPr xmlns="http://schemas.microsoft.com/office/spreadsheetml/2009/9/main" objectType="CheckBox" fmlaLink="$N$44" lockText="1" noThreeD="1"/>
</file>

<file path=xl/ctrlProps/ctrlProp52.xml><?xml version="1.0" encoding="utf-8"?>
<formControlPr xmlns="http://schemas.microsoft.com/office/spreadsheetml/2009/9/main" objectType="CheckBox" fmlaLink="$C$38" lockText="1" noThreeD="1"/>
</file>

<file path=xl/ctrlProps/ctrlProp6.xml><?xml version="1.0" encoding="utf-8"?>
<formControlPr xmlns="http://schemas.microsoft.com/office/spreadsheetml/2009/9/main" objectType="CheckBox" fmlaLink="$I$45" lockText="1" noThreeD="1"/>
</file>

<file path=xl/ctrlProps/ctrlProp7.xml><?xml version="1.0" encoding="utf-8"?>
<formControlPr xmlns="http://schemas.microsoft.com/office/spreadsheetml/2009/9/main" objectType="CheckBox" fmlaLink="$J$45" lockText="1" noThreeD="1"/>
</file>

<file path=xl/ctrlProps/ctrlProp8.xml><?xml version="1.0" encoding="utf-8"?>
<formControlPr xmlns="http://schemas.microsoft.com/office/spreadsheetml/2009/9/main" objectType="CheckBox" fmlaLink="$K$45" lockText="1" noThreeD="1"/>
</file>

<file path=xl/ctrlProps/ctrlProp9.xml><?xml version="1.0" encoding="utf-8"?>
<formControlPr xmlns="http://schemas.microsoft.com/office/spreadsheetml/2009/9/main" objectType="CheckBox" fmlaLink="$L$4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157370</xdr:colOff>
      <xdr:row>0</xdr:row>
      <xdr:rowOff>74950</xdr:rowOff>
    </xdr:from>
    <xdr:to>
      <xdr:col>3</xdr:col>
      <xdr:colOff>132522</xdr:colOff>
      <xdr:row>1</xdr:row>
      <xdr:rowOff>309561</xdr:rowOff>
    </xdr:to>
    <xdr:pic>
      <xdr:nvPicPr>
        <xdr:cNvPr id="4" name="Immagine 3" descr="PSC Ravarino – Polei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609" t="19156" r="34364" b="25043"/>
        <a:stretch/>
      </xdr:blipFill>
      <xdr:spPr bwMode="auto">
        <a:xfrm>
          <a:off x="786848" y="74950"/>
          <a:ext cx="853109" cy="1038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67</xdr:row>
          <xdr:rowOff>9525</xdr:rowOff>
        </xdr:from>
        <xdr:to>
          <xdr:col>3</xdr:col>
          <xdr:colOff>771525</xdr:colOff>
          <xdr:row>67</xdr:row>
          <xdr:rowOff>895350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292503</xdr:colOff>
      <xdr:row>0</xdr:row>
      <xdr:rowOff>116395</xdr:rowOff>
    </xdr:from>
    <xdr:to>
      <xdr:col>4</xdr:col>
      <xdr:colOff>60590</xdr:colOff>
      <xdr:row>1</xdr:row>
      <xdr:rowOff>351006</xdr:rowOff>
    </xdr:to>
    <xdr:pic>
      <xdr:nvPicPr>
        <xdr:cNvPr id="54" name="Immagine 53" descr="PSC Ravarino – Poleis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609" t="19156" r="34364" b="25043"/>
        <a:stretch/>
      </xdr:blipFill>
      <xdr:spPr bwMode="auto">
        <a:xfrm>
          <a:off x="905416" y="116395"/>
          <a:ext cx="853109" cy="1038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43</xdr:row>
          <xdr:rowOff>238125</xdr:rowOff>
        </xdr:from>
        <xdr:to>
          <xdr:col>4</xdr:col>
          <xdr:colOff>371475</xdr:colOff>
          <xdr:row>44</xdr:row>
          <xdr:rowOff>552450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43</xdr:row>
          <xdr:rowOff>238125</xdr:rowOff>
        </xdr:from>
        <xdr:to>
          <xdr:col>6</xdr:col>
          <xdr:colOff>0</xdr:colOff>
          <xdr:row>44</xdr:row>
          <xdr:rowOff>552450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43</xdr:row>
          <xdr:rowOff>238125</xdr:rowOff>
        </xdr:from>
        <xdr:to>
          <xdr:col>7</xdr:col>
          <xdr:colOff>0</xdr:colOff>
          <xdr:row>44</xdr:row>
          <xdr:rowOff>552450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44</xdr:row>
          <xdr:rowOff>9525</xdr:rowOff>
        </xdr:from>
        <xdr:to>
          <xdr:col>7</xdr:col>
          <xdr:colOff>371475</xdr:colOff>
          <xdr:row>44</xdr:row>
          <xdr:rowOff>561975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43</xdr:row>
          <xdr:rowOff>238125</xdr:rowOff>
        </xdr:from>
        <xdr:to>
          <xdr:col>8</xdr:col>
          <xdr:colOff>371475</xdr:colOff>
          <xdr:row>45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44</xdr:row>
          <xdr:rowOff>9525</xdr:rowOff>
        </xdr:from>
        <xdr:to>
          <xdr:col>10</xdr:col>
          <xdr:colOff>0</xdr:colOff>
          <xdr:row>45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44</xdr:row>
          <xdr:rowOff>0</xdr:rowOff>
        </xdr:from>
        <xdr:to>
          <xdr:col>11</xdr:col>
          <xdr:colOff>0</xdr:colOff>
          <xdr:row>44</xdr:row>
          <xdr:rowOff>561975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43</xdr:row>
          <xdr:rowOff>238125</xdr:rowOff>
        </xdr:from>
        <xdr:to>
          <xdr:col>11</xdr:col>
          <xdr:colOff>371475</xdr:colOff>
          <xdr:row>44</xdr:row>
          <xdr:rowOff>561975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43</xdr:row>
          <xdr:rowOff>238125</xdr:rowOff>
        </xdr:from>
        <xdr:to>
          <xdr:col>13</xdr:col>
          <xdr:colOff>0</xdr:colOff>
          <xdr:row>44</xdr:row>
          <xdr:rowOff>552450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43</xdr:row>
          <xdr:rowOff>238125</xdr:rowOff>
        </xdr:from>
        <xdr:to>
          <xdr:col>14</xdr:col>
          <xdr:colOff>0</xdr:colOff>
          <xdr:row>44</xdr:row>
          <xdr:rowOff>552450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45</xdr:row>
          <xdr:rowOff>0</xdr:rowOff>
        </xdr:from>
        <xdr:to>
          <xdr:col>4</xdr:col>
          <xdr:colOff>371475</xdr:colOff>
          <xdr:row>46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45</xdr:row>
          <xdr:rowOff>0</xdr:rowOff>
        </xdr:from>
        <xdr:to>
          <xdr:col>6</xdr:col>
          <xdr:colOff>0</xdr:colOff>
          <xdr:row>46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45</xdr:row>
          <xdr:rowOff>0</xdr:rowOff>
        </xdr:from>
        <xdr:to>
          <xdr:col>7</xdr:col>
          <xdr:colOff>0</xdr:colOff>
          <xdr:row>46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45</xdr:row>
          <xdr:rowOff>0</xdr:rowOff>
        </xdr:from>
        <xdr:to>
          <xdr:col>8</xdr:col>
          <xdr:colOff>0</xdr:colOff>
          <xdr:row>46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45</xdr:row>
          <xdr:rowOff>0</xdr:rowOff>
        </xdr:from>
        <xdr:to>
          <xdr:col>8</xdr:col>
          <xdr:colOff>371475</xdr:colOff>
          <xdr:row>45</xdr:row>
          <xdr:rowOff>219075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45</xdr:row>
          <xdr:rowOff>0</xdr:rowOff>
        </xdr:from>
        <xdr:to>
          <xdr:col>10</xdr:col>
          <xdr:colOff>0</xdr:colOff>
          <xdr:row>45</xdr:row>
          <xdr:rowOff>219075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45</xdr:row>
          <xdr:rowOff>0</xdr:rowOff>
        </xdr:from>
        <xdr:to>
          <xdr:col>11</xdr:col>
          <xdr:colOff>0</xdr:colOff>
          <xdr:row>45</xdr:row>
          <xdr:rowOff>209550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45</xdr:row>
          <xdr:rowOff>0</xdr:rowOff>
        </xdr:from>
        <xdr:to>
          <xdr:col>11</xdr:col>
          <xdr:colOff>371475</xdr:colOff>
          <xdr:row>45</xdr:row>
          <xdr:rowOff>219075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45</xdr:row>
          <xdr:rowOff>0</xdr:rowOff>
        </xdr:from>
        <xdr:to>
          <xdr:col>13</xdr:col>
          <xdr:colOff>0</xdr:colOff>
          <xdr:row>46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45</xdr:row>
          <xdr:rowOff>0</xdr:rowOff>
        </xdr:from>
        <xdr:to>
          <xdr:col>13</xdr:col>
          <xdr:colOff>371475</xdr:colOff>
          <xdr:row>45</xdr:row>
          <xdr:rowOff>209550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46</xdr:row>
          <xdr:rowOff>0</xdr:rowOff>
        </xdr:from>
        <xdr:to>
          <xdr:col>5</xdr:col>
          <xdr:colOff>0</xdr:colOff>
          <xdr:row>47</xdr:row>
          <xdr:rowOff>38100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46</xdr:row>
          <xdr:rowOff>0</xdr:rowOff>
        </xdr:from>
        <xdr:to>
          <xdr:col>5</xdr:col>
          <xdr:colOff>371475</xdr:colOff>
          <xdr:row>47</xdr:row>
          <xdr:rowOff>38100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46</xdr:row>
          <xdr:rowOff>0</xdr:rowOff>
        </xdr:from>
        <xdr:to>
          <xdr:col>7</xdr:col>
          <xdr:colOff>0</xdr:colOff>
          <xdr:row>47</xdr:row>
          <xdr:rowOff>38100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46</xdr:row>
          <xdr:rowOff>0</xdr:rowOff>
        </xdr:from>
        <xdr:to>
          <xdr:col>8</xdr:col>
          <xdr:colOff>0</xdr:colOff>
          <xdr:row>47</xdr:row>
          <xdr:rowOff>38100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46</xdr:row>
          <xdr:rowOff>0</xdr:rowOff>
        </xdr:from>
        <xdr:to>
          <xdr:col>8</xdr:col>
          <xdr:colOff>371475</xdr:colOff>
          <xdr:row>47</xdr:row>
          <xdr:rowOff>38100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46</xdr:row>
          <xdr:rowOff>0</xdr:rowOff>
        </xdr:from>
        <xdr:to>
          <xdr:col>10</xdr:col>
          <xdr:colOff>0</xdr:colOff>
          <xdr:row>47</xdr:row>
          <xdr:rowOff>38100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46</xdr:row>
          <xdr:rowOff>0</xdr:rowOff>
        </xdr:from>
        <xdr:to>
          <xdr:col>11</xdr:col>
          <xdr:colOff>0</xdr:colOff>
          <xdr:row>47</xdr:row>
          <xdr:rowOff>28575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46</xdr:row>
          <xdr:rowOff>0</xdr:rowOff>
        </xdr:from>
        <xdr:to>
          <xdr:col>11</xdr:col>
          <xdr:colOff>371475</xdr:colOff>
          <xdr:row>47</xdr:row>
          <xdr:rowOff>38100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46</xdr:row>
          <xdr:rowOff>0</xdr:rowOff>
        </xdr:from>
        <xdr:to>
          <xdr:col>13</xdr:col>
          <xdr:colOff>0</xdr:colOff>
          <xdr:row>47</xdr:row>
          <xdr:rowOff>28575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46</xdr:row>
          <xdr:rowOff>0</xdr:rowOff>
        </xdr:from>
        <xdr:to>
          <xdr:col>13</xdr:col>
          <xdr:colOff>371475</xdr:colOff>
          <xdr:row>47</xdr:row>
          <xdr:rowOff>38100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47</xdr:row>
          <xdr:rowOff>0</xdr:rowOff>
        </xdr:from>
        <xdr:to>
          <xdr:col>4</xdr:col>
          <xdr:colOff>371475</xdr:colOff>
          <xdr:row>48</xdr:row>
          <xdr:rowOff>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47</xdr:row>
          <xdr:rowOff>0</xdr:rowOff>
        </xdr:from>
        <xdr:to>
          <xdr:col>6</xdr:col>
          <xdr:colOff>0</xdr:colOff>
          <xdr:row>48</xdr:row>
          <xdr:rowOff>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47</xdr:row>
          <xdr:rowOff>0</xdr:rowOff>
        </xdr:from>
        <xdr:to>
          <xdr:col>7</xdr:col>
          <xdr:colOff>0</xdr:colOff>
          <xdr:row>48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47</xdr:row>
          <xdr:rowOff>0</xdr:rowOff>
        </xdr:from>
        <xdr:to>
          <xdr:col>8</xdr:col>
          <xdr:colOff>0</xdr:colOff>
          <xdr:row>48</xdr:row>
          <xdr:rowOff>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47</xdr:row>
          <xdr:rowOff>0</xdr:rowOff>
        </xdr:from>
        <xdr:to>
          <xdr:col>8</xdr:col>
          <xdr:colOff>371475</xdr:colOff>
          <xdr:row>48</xdr:row>
          <xdr:rowOff>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47</xdr:row>
          <xdr:rowOff>0</xdr:rowOff>
        </xdr:from>
        <xdr:to>
          <xdr:col>10</xdr:col>
          <xdr:colOff>0</xdr:colOff>
          <xdr:row>48</xdr:row>
          <xdr:rowOff>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47</xdr:row>
          <xdr:rowOff>0</xdr:rowOff>
        </xdr:from>
        <xdr:to>
          <xdr:col>11</xdr:col>
          <xdr:colOff>0</xdr:colOff>
          <xdr:row>48</xdr:row>
          <xdr:rowOff>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47</xdr:row>
          <xdr:rowOff>0</xdr:rowOff>
        </xdr:from>
        <xdr:to>
          <xdr:col>11</xdr:col>
          <xdr:colOff>371475</xdr:colOff>
          <xdr:row>48</xdr:row>
          <xdr:rowOff>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1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47</xdr:row>
          <xdr:rowOff>0</xdr:rowOff>
        </xdr:from>
        <xdr:to>
          <xdr:col>13</xdr:col>
          <xdr:colOff>0</xdr:colOff>
          <xdr:row>48</xdr:row>
          <xdr:rowOff>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1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47</xdr:row>
          <xdr:rowOff>0</xdr:rowOff>
        </xdr:from>
        <xdr:to>
          <xdr:col>13</xdr:col>
          <xdr:colOff>371475</xdr:colOff>
          <xdr:row>48</xdr:row>
          <xdr:rowOff>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1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43</xdr:row>
          <xdr:rowOff>0</xdr:rowOff>
        </xdr:from>
        <xdr:to>
          <xdr:col>5</xdr:col>
          <xdr:colOff>0</xdr:colOff>
          <xdr:row>44</xdr:row>
          <xdr:rowOff>9525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43</xdr:row>
          <xdr:rowOff>0</xdr:rowOff>
        </xdr:from>
        <xdr:to>
          <xdr:col>5</xdr:col>
          <xdr:colOff>371475</xdr:colOff>
          <xdr:row>44</xdr:row>
          <xdr:rowOff>9525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1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43</xdr:row>
          <xdr:rowOff>0</xdr:rowOff>
        </xdr:from>
        <xdr:to>
          <xdr:col>7</xdr:col>
          <xdr:colOff>0</xdr:colOff>
          <xdr:row>44</xdr:row>
          <xdr:rowOff>9525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43</xdr:row>
          <xdr:rowOff>0</xdr:rowOff>
        </xdr:from>
        <xdr:to>
          <xdr:col>7</xdr:col>
          <xdr:colOff>371475</xdr:colOff>
          <xdr:row>44</xdr:row>
          <xdr:rowOff>9525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43</xdr:row>
          <xdr:rowOff>0</xdr:rowOff>
        </xdr:from>
        <xdr:to>
          <xdr:col>8</xdr:col>
          <xdr:colOff>371475</xdr:colOff>
          <xdr:row>44</xdr:row>
          <xdr:rowOff>9525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43</xdr:row>
          <xdr:rowOff>0</xdr:rowOff>
        </xdr:from>
        <xdr:to>
          <xdr:col>10</xdr:col>
          <xdr:colOff>0</xdr:colOff>
          <xdr:row>44</xdr:row>
          <xdr:rowOff>9525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43</xdr:row>
          <xdr:rowOff>0</xdr:rowOff>
        </xdr:from>
        <xdr:to>
          <xdr:col>11</xdr:col>
          <xdr:colOff>0</xdr:colOff>
          <xdr:row>44</xdr:row>
          <xdr:rowOff>9525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1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43</xdr:row>
          <xdr:rowOff>0</xdr:rowOff>
        </xdr:from>
        <xdr:to>
          <xdr:col>12</xdr:col>
          <xdr:colOff>0</xdr:colOff>
          <xdr:row>44</xdr:row>
          <xdr:rowOff>9525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1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43</xdr:row>
          <xdr:rowOff>9525</xdr:rowOff>
        </xdr:from>
        <xdr:to>
          <xdr:col>12</xdr:col>
          <xdr:colOff>371475</xdr:colOff>
          <xdr:row>44</xdr:row>
          <xdr:rowOff>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43</xdr:row>
          <xdr:rowOff>0</xdr:rowOff>
        </xdr:from>
        <xdr:to>
          <xdr:col>13</xdr:col>
          <xdr:colOff>371475</xdr:colOff>
          <xdr:row>44</xdr:row>
          <xdr:rowOff>9525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1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52</xdr:row>
          <xdr:rowOff>0</xdr:rowOff>
        </xdr:from>
        <xdr:to>
          <xdr:col>4</xdr:col>
          <xdr:colOff>371475</xdr:colOff>
          <xdr:row>53</xdr:row>
          <xdr:rowOff>9525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1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9" Type="http://schemas.openxmlformats.org/officeDocument/2006/relationships/ctrlProp" Target="../ctrlProps/ctrlProp37.xml"/><Relationship Id="rId21" Type="http://schemas.openxmlformats.org/officeDocument/2006/relationships/ctrlProp" Target="../ctrlProps/ctrlProp19.xml"/><Relationship Id="rId34" Type="http://schemas.openxmlformats.org/officeDocument/2006/relationships/ctrlProp" Target="../ctrlProps/ctrlProp32.xml"/><Relationship Id="rId42" Type="http://schemas.openxmlformats.org/officeDocument/2006/relationships/ctrlProp" Target="../ctrlProps/ctrlProp40.xml"/><Relationship Id="rId47" Type="http://schemas.openxmlformats.org/officeDocument/2006/relationships/ctrlProp" Target="../ctrlProps/ctrlProp45.xml"/><Relationship Id="rId50" Type="http://schemas.openxmlformats.org/officeDocument/2006/relationships/ctrlProp" Target="../ctrlProps/ctrlProp48.xml"/><Relationship Id="rId7" Type="http://schemas.openxmlformats.org/officeDocument/2006/relationships/ctrlProp" Target="../ctrlProps/ctrlProp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4.xml"/><Relationship Id="rId29" Type="http://schemas.openxmlformats.org/officeDocument/2006/relationships/ctrlProp" Target="../ctrlProps/ctrlProp27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32" Type="http://schemas.openxmlformats.org/officeDocument/2006/relationships/ctrlProp" Target="../ctrlProps/ctrlProp30.xml"/><Relationship Id="rId37" Type="http://schemas.openxmlformats.org/officeDocument/2006/relationships/ctrlProp" Target="../ctrlProps/ctrlProp35.xml"/><Relationship Id="rId40" Type="http://schemas.openxmlformats.org/officeDocument/2006/relationships/ctrlProp" Target="../ctrlProps/ctrlProp38.xml"/><Relationship Id="rId45" Type="http://schemas.openxmlformats.org/officeDocument/2006/relationships/ctrlProp" Target="../ctrlProps/ctrlProp43.xml"/><Relationship Id="rId53" Type="http://schemas.openxmlformats.org/officeDocument/2006/relationships/ctrlProp" Target="../ctrlProps/ctrlProp51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31" Type="http://schemas.openxmlformats.org/officeDocument/2006/relationships/ctrlProp" Target="../ctrlProps/ctrlProp29.xml"/><Relationship Id="rId44" Type="http://schemas.openxmlformats.org/officeDocument/2006/relationships/ctrlProp" Target="../ctrlProps/ctrlProp42.xml"/><Relationship Id="rId52" Type="http://schemas.openxmlformats.org/officeDocument/2006/relationships/ctrlProp" Target="../ctrlProps/ctrlProp50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Relationship Id="rId43" Type="http://schemas.openxmlformats.org/officeDocument/2006/relationships/ctrlProp" Target="../ctrlProps/ctrlProp41.xml"/><Relationship Id="rId48" Type="http://schemas.openxmlformats.org/officeDocument/2006/relationships/ctrlProp" Target="../ctrlProps/ctrlProp46.xml"/><Relationship Id="rId8" Type="http://schemas.openxmlformats.org/officeDocument/2006/relationships/ctrlProp" Target="../ctrlProps/ctrlProp6.xml"/><Relationship Id="rId51" Type="http://schemas.openxmlformats.org/officeDocument/2006/relationships/ctrlProp" Target="../ctrlProps/ctrlProp49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33" Type="http://schemas.openxmlformats.org/officeDocument/2006/relationships/ctrlProp" Target="../ctrlProps/ctrlProp31.xml"/><Relationship Id="rId38" Type="http://schemas.openxmlformats.org/officeDocument/2006/relationships/ctrlProp" Target="../ctrlProps/ctrlProp36.xml"/><Relationship Id="rId46" Type="http://schemas.openxmlformats.org/officeDocument/2006/relationships/ctrlProp" Target="../ctrlProps/ctrlProp44.xml"/><Relationship Id="rId20" Type="http://schemas.openxmlformats.org/officeDocument/2006/relationships/ctrlProp" Target="../ctrlProps/ctrlProp18.xml"/><Relationship Id="rId41" Type="http://schemas.openxmlformats.org/officeDocument/2006/relationships/ctrlProp" Target="../ctrlProps/ctrlProp39.xml"/><Relationship Id="rId54" Type="http://schemas.openxmlformats.org/officeDocument/2006/relationships/ctrlProp" Target="../ctrlProps/ctrlProp5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36" Type="http://schemas.openxmlformats.org/officeDocument/2006/relationships/ctrlProp" Target="../ctrlProps/ctrlProp34.xml"/><Relationship Id="rId49" Type="http://schemas.openxmlformats.org/officeDocument/2006/relationships/ctrlProp" Target="../ctrlProps/ctrlProp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S131"/>
  <sheetViews>
    <sheetView tabSelected="1" zoomScale="115" zoomScaleNormal="115" workbookViewId="0">
      <selection activeCell="G73" sqref="G73"/>
    </sheetView>
  </sheetViews>
  <sheetFormatPr defaultRowHeight="15" x14ac:dyDescent="0.25"/>
  <cols>
    <col min="1" max="2" width="4.7109375" style="1" customWidth="1"/>
    <col min="3" max="3" width="13.140625" style="1" customWidth="1"/>
    <col min="4" max="4" width="14.5703125" style="1" customWidth="1"/>
    <col min="5" max="6" width="14.85546875" style="41" customWidth="1"/>
    <col min="7" max="7" width="13.28515625" style="1" customWidth="1"/>
    <col min="8" max="8" width="13" style="41" customWidth="1"/>
    <col min="9" max="16384" width="9.140625" style="1"/>
  </cols>
  <sheetData>
    <row r="1" spans="2:19" ht="63" customHeight="1" x14ac:dyDescent="0.25">
      <c r="B1" s="116" t="s">
        <v>122</v>
      </c>
      <c r="C1" s="116"/>
      <c r="D1" s="116"/>
      <c r="E1" s="116"/>
      <c r="F1" s="116"/>
      <c r="G1" s="116"/>
      <c r="H1" s="116"/>
    </row>
    <row r="2" spans="2:19" s="49" customFormat="1" ht="71.25" customHeight="1" x14ac:dyDescent="0.25">
      <c r="B2" s="117" t="s">
        <v>121</v>
      </c>
      <c r="C2" s="117"/>
      <c r="D2" s="117"/>
      <c r="E2" s="117"/>
      <c r="F2" s="117"/>
      <c r="G2" s="117"/>
      <c r="H2" s="117"/>
      <c r="I2" s="85"/>
      <c r="J2" s="85"/>
      <c r="K2" s="85"/>
      <c r="L2" s="85"/>
      <c r="M2" s="85"/>
      <c r="N2" s="85"/>
      <c r="O2" s="85"/>
      <c r="P2" s="85"/>
      <c r="Q2" s="85"/>
      <c r="R2" s="85"/>
      <c r="S2" s="86"/>
    </row>
    <row r="3" spans="2:19" ht="37.5" customHeight="1" x14ac:dyDescent="0.25">
      <c r="B3" s="95" t="s">
        <v>116</v>
      </c>
      <c r="C3" s="96"/>
      <c r="D3" s="96"/>
      <c r="E3" s="96"/>
      <c r="F3" s="96"/>
      <c r="G3" s="96"/>
      <c r="H3" s="97"/>
    </row>
    <row r="4" spans="2:19" ht="6.75" customHeight="1" x14ac:dyDescent="0.25">
      <c r="B4" s="87"/>
      <c r="C4" s="2"/>
      <c r="D4" s="2"/>
      <c r="E4" s="2"/>
      <c r="F4" s="2"/>
      <c r="G4" s="2"/>
      <c r="H4" s="2"/>
      <c r="I4" s="2"/>
      <c r="J4" s="2"/>
      <c r="K4" s="2"/>
    </row>
    <row r="5" spans="2:19" x14ac:dyDescent="0.25">
      <c r="C5" s="98" t="s">
        <v>0</v>
      </c>
      <c r="D5" s="98"/>
      <c r="E5" s="98"/>
      <c r="F5" s="98"/>
      <c r="G5" s="98"/>
      <c r="H5" s="98"/>
    </row>
    <row r="6" spans="2:19" ht="45" x14ac:dyDescent="0.25"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6</v>
      </c>
    </row>
    <row r="7" spans="2:19" ht="14.1" customHeight="1" x14ac:dyDescent="0.25">
      <c r="C7" s="9" t="s">
        <v>7</v>
      </c>
      <c r="D7" s="9" t="s">
        <v>8</v>
      </c>
      <c r="E7" s="9" t="s">
        <v>9</v>
      </c>
      <c r="F7" s="10" t="s">
        <v>10</v>
      </c>
      <c r="G7" s="9" t="s">
        <v>11</v>
      </c>
      <c r="H7" s="10" t="s">
        <v>12</v>
      </c>
      <c r="K7" s="1" t="s">
        <v>13</v>
      </c>
    </row>
    <row r="8" spans="2:19" ht="14.1" customHeight="1" x14ac:dyDescent="0.25">
      <c r="C8" s="10" t="s">
        <v>14</v>
      </c>
      <c r="D8" s="88"/>
      <c r="E8" s="88"/>
      <c r="F8" s="11">
        <f>IF(E13=0,0,E8/E13)</f>
        <v>0</v>
      </c>
      <c r="G8" s="12">
        <v>0</v>
      </c>
      <c r="H8" s="11">
        <f>F8*G8</f>
        <v>0</v>
      </c>
    </row>
    <row r="9" spans="2:19" ht="14.1" customHeight="1" x14ac:dyDescent="0.25">
      <c r="C9" s="10" t="s">
        <v>15</v>
      </c>
      <c r="D9" s="88"/>
      <c r="E9" s="88"/>
      <c r="F9" s="11">
        <f>IF(E13=0,0,E9/E13)</f>
        <v>0</v>
      </c>
      <c r="G9" s="12">
        <v>5</v>
      </c>
      <c r="H9" s="11">
        <f t="shared" ref="H9:H12" si="0">F9*G9</f>
        <v>0</v>
      </c>
    </row>
    <row r="10" spans="2:19" ht="14.1" customHeight="1" x14ac:dyDescent="0.25">
      <c r="C10" s="10" t="s">
        <v>16</v>
      </c>
      <c r="D10" s="88"/>
      <c r="E10" s="88"/>
      <c r="F10" s="11">
        <f>IF(E13=0,0,E10/E13)</f>
        <v>0</v>
      </c>
      <c r="G10" s="12">
        <v>15</v>
      </c>
      <c r="H10" s="11">
        <f t="shared" si="0"/>
        <v>0</v>
      </c>
    </row>
    <row r="11" spans="2:19" ht="14.1" customHeight="1" x14ac:dyDescent="0.25">
      <c r="C11" s="10" t="s">
        <v>17</v>
      </c>
      <c r="D11" s="88"/>
      <c r="E11" s="88"/>
      <c r="F11" s="11">
        <f>IF(E13=0,0,E11/E13)</f>
        <v>0</v>
      </c>
      <c r="G11" s="12">
        <v>30</v>
      </c>
      <c r="H11" s="11">
        <f t="shared" si="0"/>
        <v>0</v>
      </c>
    </row>
    <row r="12" spans="2:19" ht="14.1" customHeight="1" x14ac:dyDescent="0.25">
      <c r="C12" s="10" t="s">
        <v>18</v>
      </c>
      <c r="D12" s="88"/>
      <c r="E12" s="88"/>
      <c r="F12" s="11">
        <f>IF(E13=0,0,E12/E13)</f>
        <v>0</v>
      </c>
      <c r="G12" s="12">
        <v>50</v>
      </c>
      <c r="H12" s="11">
        <f t="shared" si="0"/>
        <v>0</v>
      </c>
    </row>
    <row r="13" spans="2:19" ht="14.1" customHeight="1" x14ac:dyDescent="0.25">
      <c r="C13" s="99" t="s">
        <v>19</v>
      </c>
      <c r="D13" s="99"/>
      <c r="E13" s="10">
        <f>SUM(E8:E12)</f>
        <v>0</v>
      </c>
      <c r="F13" s="5"/>
      <c r="G13" s="5" t="s">
        <v>20</v>
      </c>
      <c r="H13" s="51">
        <f>SUM(H8:H12)</f>
        <v>0</v>
      </c>
    </row>
    <row r="14" spans="2:19" ht="11.25" customHeight="1" x14ac:dyDescent="0.25">
      <c r="C14" s="3"/>
      <c r="D14" s="3"/>
      <c r="E14" s="4"/>
      <c r="F14" s="4"/>
      <c r="G14" s="3"/>
      <c r="H14" s="4"/>
    </row>
    <row r="15" spans="2:19" ht="14.1" customHeight="1" x14ac:dyDescent="0.25">
      <c r="C15" s="98" t="s">
        <v>91</v>
      </c>
      <c r="D15" s="98"/>
      <c r="E15" s="98"/>
      <c r="F15" s="98"/>
      <c r="G15" s="98"/>
      <c r="H15" s="98"/>
    </row>
    <row r="16" spans="2:19" ht="14.1" customHeight="1" x14ac:dyDescent="0.25">
      <c r="C16" s="13" t="s">
        <v>21</v>
      </c>
      <c r="D16" s="10" t="s">
        <v>22</v>
      </c>
      <c r="E16" s="88"/>
      <c r="F16" s="10" t="s">
        <v>23</v>
      </c>
      <c r="G16" s="10" t="s">
        <v>89</v>
      </c>
      <c r="H16" s="14">
        <f>E16*60/100</f>
        <v>0</v>
      </c>
    </row>
    <row r="17" spans="3:8" ht="7.5" customHeight="1" x14ac:dyDescent="0.25">
      <c r="C17" s="6"/>
      <c r="D17" s="6"/>
      <c r="E17" s="5"/>
      <c r="F17" s="5"/>
      <c r="G17" s="6"/>
      <c r="H17" s="4"/>
    </row>
    <row r="18" spans="3:8" ht="14.1" customHeight="1" x14ac:dyDescent="0.25">
      <c r="C18" s="123" t="s">
        <v>90</v>
      </c>
      <c r="D18" s="123"/>
      <c r="E18" s="7">
        <f>E13+H16</f>
        <v>0</v>
      </c>
      <c r="F18" s="5"/>
      <c r="G18" s="6"/>
      <c r="H18" s="4"/>
    </row>
    <row r="19" spans="3:8" ht="10.5" customHeight="1" x14ac:dyDescent="0.25">
      <c r="C19" s="3"/>
      <c r="D19" s="3"/>
      <c r="E19" s="4"/>
      <c r="F19" s="4"/>
      <c r="G19" s="3"/>
      <c r="H19" s="4"/>
    </row>
    <row r="20" spans="3:8" x14ac:dyDescent="0.25">
      <c r="C20" s="98" t="s">
        <v>24</v>
      </c>
      <c r="D20" s="98"/>
      <c r="E20" s="98"/>
      <c r="F20" s="98"/>
      <c r="G20" s="98"/>
      <c r="H20" s="98"/>
    </row>
    <row r="21" spans="3:8" ht="33.75" customHeight="1" x14ac:dyDescent="0.25">
      <c r="C21" s="103" t="s">
        <v>25</v>
      </c>
      <c r="D21" s="103"/>
      <c r="E21" s="10">
        <f>E13</f>
        <v>0</v>
      </c>
      <c r="F21" s="103" t="s">
        <v>87</v>
      </c>
      <c r="G21" s="103"/>
      <c r="H21" s="10"/>
    </row>
    <row r="22" spans="3:8" ht="14.1" customHeight="1" x14ac:dyDescent="0.25">
      <c r="C22" s="103" t="s">
        <v>86</v>
      </c>
      <c r="D22" s="103"/>
      <c r="E22" s="99">
        <f>E16</f>
        <v>0</v>
      </c>
      <c r="F22" s="99" t="s">
        <v>26</v>
      </c>
      <c r="G22" s="99"/>
      <c r="H22" s="10">
        <v>0</v>
      </c>
    </row>
    <row r="23" spans="3:8" ht="14.1" customHeight="1" x14ac:dyDescent="0.25">
      <c r="C23" s="103"/>
      <c r="D23" s="103"/>
      <c r="E23" s="99"/>
      <c r="F23" s="99" t="s">
        <v>27</v>
      </c>
      <c r="G23" s="99"/>
      <c r="H23" s="10">
        <v>10</v>
      </c>
    </row>
    <row r="24" spans="3:8" ht="14.1" customHeight="1" x14ac:dyDescent="0.25">
      <c r="C24" s="103" t="s">
        <v>88</v>
      </c>
      <c r="D24" s="103"/>
      <c r="E24" s="120">
        <f>IF(E21=0,0,E22/E21*100)</f>
        <v>0</v>
      </c>
      <c r="F24" s="99" t="s">
        <v>28</v>
      </c>
      <c r="G24" s="99"/>
      <c r="H24" s="10">
        <v>20</v>
      </c>
    </row>
    <row r="25" spans="3:8" ht="14.1" customHeight="1" x14ac:dyDescent="0.25">
      <c r="C25" s="103"/>
      <c r="D25" s="103"/>
      <c r="E25" s="120"/>
      <c r="F25" s="99" t="s">
        <v>29</v>
      </c>
      <c r="G25" s="99"/>
      <c r="H25" s="10">
        <v>30</v>
      </c>
    </row>
    <row r="26" spans="3:8" ht="14.1" customHeight="1" x14ac:dyDescent="0.25">
      <c r="C26" s="6"/>
      <c r="D26" s="6"/>
      <c r="E26" s="5"/>
      <c r="F26" s="5"/>
      <c r="G26" s="5" t="s">
        <v>30</v>
      </c>
      <c r="H26" s="52">
        <f>IF(E24&gt;100,30,IF(E24&gt;75,20,IF(E24&gt;50,10,0)))</f>
        <v>0</v>
      </c>
    </row>
    <row r="27" spans="3:8" ht="7.5" customHeight="1" x14ac:dyDescent="0.25">
      <c r="C27" s="6"/>
      <c r="D27" s="6"/>
      <c r="E27" s="5"/>
      <c r="F27" s="5"/>
      <c r="G27" s="5"/>
      <c r="H27" s="15"/>
    </row>
    <row r="28" spans="3:8" ht="14.1" customHeight="1" x14ac:dyDescent="0.25">
      <c r="C28" s="98" t="s">
        <v>31</v>
      </c>
      <c r="D28" s="98"/>
      <c r="E28" s="98"/>
      <c r="F28" s="98"/>
      <c r="G28" s="98"/>
      <c r="H28" s="98"/>
    </row>
    <row r="29" spans="3:8" ht="14.1" customHeight="1" x14ac:dyDescent="0.25">
      <c r="C29" s="121" t="s">
        <v>32</v>
      </c>
      <c r="D29" s="121" t="s">
        <v>33</v>
      </c>
      <c r="E29" s="16" t="s">
        <v>34</v>
      </c>
      <c r="F29" s="5"/>
      <c r="G29" s="5"/>
      <c r="H29" s="15"/>
    </row>
    <row r="30" spans="3:8" ht="14.1" customHeight="1" x14ac:dyDescent="0.25">
      <c r="C30" s="122"/>
      <c r="D30" s="122"/>
      <c r="E30" s="17" t="s">
        <v>35</v>
      </c>
      <c r="F30" s="5"/>
      <c r="G30" s="5"/>
      <c r="H30" s="15"/>
    </row>
    <row r="31" spans="3:8" ht="14.1" customHeight="1" x14ac:dyDescent="0.25">
      <c r="C31" s="18" t="s">
        <v>36</v>
      </c>
      <c r="D31" s="18" t="s">
        <v>37</v>
      </c>
      <c r="E31" s="50">
        <v>0</v>
      </c>
      <c r="F31" s="5"/>
      <c r="G31" s="5"/>
      <c r="H31" s="15"/>
    </row>
    <row r="32" spans="3:8" ht="14.1" customHeight="1" x14ac:dyDescent="0.25">
      <c r="C32" s="18" t="s">
        <v>38</v>
      </c>
      <c r="D32" s="18" t="s">
        <v>39</v>
      </c>
      <c r="E32" s="50">
        <v>5</v>
      </c>
      <c r="F32" s="5"/>
      <c r="G32" s="5"/>
      <c r="H32" s="15"/>
    </row>
    <row r="33" spans="2:8" ht="14.1" customHeight="1" x14ac:dyDescent="0.25">
      <c r="C33" s="18" t="s">
        <v>40</v>
      </c>
      <c r="D33" s="18" t="s">
        <v>41</v>
      </c>
      <c r="E33" s="50">
        <v>10</v>
      </c>
      <c r="F33" s="5"/>
      <c r="G33" s="5"/>
      <c r="H33" s="15"/>
    </row>
    <row r="34" spans="2:8" ht="14.1" customHeight="1" x14ac:dyDescent="0.25">
      <c r="C34" s="18" t="s">
        <v>42</v>
      </c>
      <c r="D34" s="18" t="s">
        <v>43</v>
      </c>
      <c r="E34" s="50">
        <v>15</v>
      </c>
      <c r="F34" s="5"/>
      <c r="G34" s="5"/>
      <c r="H34" s="15"/>
    </row>
    <row r="35" spans="2:8" ht="14.1" customHeight="1" x14ac:dyDescent="0.25">
      <c r="C35" s="18" t="s">
        <v>44</v>
      </c>
      <c r="D35" s="18" t="s">
        <v>45</v>
      </c>
      <c r="E35" s="50">
        <v>20</v>
      </c>
      <c r="F35" s="5"/>
      <c r="G35" s="5"/>
      <c r="H35" s="15"/>
    </row>
    <row r="36" spans="2:8" ht="14.1" customHeight="1" x14ac:dyDescent="0.25">
      <c r="C36" s="18" t="s">
        <v>46</v>
      </c>
      <c r="D36" s="18" t="s">
        <v>47</v>
      </c>
      <c r="E36" s="50">
        <v>25</v>
      </c>
      <c r="F36" s="5"/>
      <c r="G36" s="5"/>
      <c r="H36" s="15"/>
    </row>
    <row r="37" spans="2:8" ht="14.1" customHeight="1" x14ac:dyDescent="0.25">
      <c r="C37" s="18" t="s">
        <v>48</v>
      </c>
      <c r="D37" s="18" t="s">
        <v>49</v>
      </c>
      <c r="E37" s="50">
        <v>30</v>
      </c>
      <c r="F37" s="5"/>
      <c r="G37" s="5"/>
      <c r="H37" s="15"/>
    </row>
    <row r="38" spans="2:8" ht="14.1" customHeight="1" x14ac:dyDescent="0.25">
      <c r="C38" s="18" t="s">
        <v>50</v>
      </c>
      <c r="D38" s="18" t="s">
        <v>51</v>
      </c>
      <c r="E38" s="50">
        <v>35</v>
      </c>
      <c r="F38" s="5"/>
      <c r="G38" s="5"/>
      <c r="H38" s="15"/>
    </row>
    <row r="39" spans="2:8" ht="14.1" customHeight="1" x14ac:dyDescent="0.25">
      <c r="C39" s="18" t="s">
        <v>52</v>
      </c>
      <c r="D39" s="18" t="s">
        <v>53</v>
      </c>
      <c r="E39" s="50">
        <v>40</v>
      </c>
      <c r="F39" s="5"/>
      <c r="G39" s="5"/>
      <c r="H39" s="15"/>
    </row>
    <row r="40" spans="2:8" ht="14.1" customHeight="1" x14ac:dyDescent="0.25">
      <c r="C40" s="18" t="s">
        <v>54</v>
      </c>
      <c r="D40" s="18" t="s">
        <v>55</v>
      </c>
      <c r="E40" s="50">
        <v>45</v>
      </c>
      <c r="F40" s="5"/>
      <c r="G40" s="5"/>
      <c r="H40" s="15"/>
    </row>
    <row r="41" spans="2:8" ht="14.1" customHeight="1" x14ac:dyDescent="0.25">
      <c r="C41" s="18" t="s">
        <v>56</v>
      </c>
      <c r="D41" s="18" t="s">
        <v>57</v>
      </c>
      <c r="E41" s="50">
        <v>50</v>
      </c>
      <c r="F41" s="5"/>
      <c r="G41" s="5"/>
      <c r="H41" s="15"/>
    </row>
    <row r="42" spans="2:8" ht="22.5" x14ac:dyDescent="0.25">
      <c r="C42" s="13" t="s">
        <v>58</v>
      </c>
      <c r="D42" s="11">
        <f>H13+H26</f>
        <v>0</v>
      </c>
      <c r="E42" s="19" t="s">
        <v>59</v>
      </c>
      <c r="F42" s="7">
        <f>IF(D42&gt;50,50,IF(D42&gt;45,45,IF(D42&gt;40,40,IF(D42&gt;35,35,IF(D42&gt;30,30,IF(D42&gt;25,25,IF(D42&gt;20,20,IF(D42&gt;15,15,IF(D42&gt;10,10,IF(D42&gt;5,5,0))))))))))</f>
        <v>0</v>
      </c>
      <c r="G42" s="6"/>
      <c r="H42" s="5"/>
    </row>
    <row r="43" spans="2:8" ht="9" customHeight="1" x14ac:dyDescent="0.25">
      <c r="C43" s="3"/>
      <c r="D43" s="3"/>
      <c r="E43" s="4"/>
      <c r="F43" s="4"/>
      <c r="G43" s="3"/>
      <c r="H43" s="4"/>
    </row>
    <row r="44" spans="2:8" ht="16.5" customHeight="1" x14ac:dyDescent="0.25">
      <c r="C44" s="104" t="s">
        <v>127</v>
      </c>
      <c r="D44" s="104"/>
      <c r="E44" s="104"/>
      <c r="F44" s="104"/>
      <c r="G44" s="104"/>
      <c r="H44" s="119">
        <v>794.97</v>
      </c>
    </row>
    <row r="45" spans="2:8" x14ac:dyDescent="0.25">
      <c r="C45" s="104"/>
      <c r="D45" s="104"/>
      <c r="E45" s="104"/>
      <c r="F45" s="104"/>
      <c r="G45" s="104"/>
      <c r="H45" s="119"/>
    </row>
    <row r="46" spans="2:8" ht="15" customHeight="1" x14ac:dyDescent="0.25">
      <c r="B46" s="48"/>
      <c r="C46" s="20"/>
      <c r="D46" s="20"/>
      <c r="E46" s="20"/>
      <c r="F46" s="20"/>
      <c r="G46" s="21"/>
      <c r="H46" s="22"/>
    </row>
    <row r="47" spans="2:8" x14ac:dyDescent="0.25">
      <c r="C47" s="105" t="s">
        <v>126</v>
      </c>
      <c r="D47" s="106"/>
      <c r="E47" s="23">
        <f>H44+(H44*F42/100)</f>
        <v>794.97</v>
      </c>
      <c r="F47" s="107"/>
      <c r="G47" s="107"/>
      <c r="H47" s="15"/>
    </row>
    <row r="48" spans="2:8" x14ac:dyDescent="0.25">
      <c r="C48" s="24"/>
      <c r="D48" s="24"/>
      <c r="E48" s="25"/>
      <c r="F48" s="26"/>
      <c r="G48" s="26"/>
      <c r="H48" s="15"/>
    </row>
    <row r="49" spans="3:8" ht="36.75" customHeight="1" x14ac:dyDescent="0.25">
      <c r="C49" s="100" t="s">
        <v>60</v>
      </c>
      <c r="D49" s="101"/>
      <c r="E49" s="101"/>
      <c r="F49" s="101"/>
      <c r="G49" s="101"/>
      <c r="H49" s="102"/>
    </row>
    <row r="50" spans="3:8" s="28" customFormat="1" ht="81" x14ac:dyDescent="0.15">
      <c r="C50" s="27" t="s">
        <v>61</v>
      </c>
      <c r="D50" s="27" t="s">
        <v>62</v>
      </c>
      <c r="E50" s="27" t="s">
        <v>63</v>
      </c>
      <c r="F50" s="27" t="s">
        <v>64</v>
      </c>
      <c r="G50" s="27" t="s">
        <v>65</v>
      </c>
      <c r="H50" s="27" t="s">
        <v>66</v>
      </c>
    </row>
    <row r="51" spans="3:8" x14ac:dyDescent="0.25">
      <c r="C51" s="29" t="s">
        <v>7</v>
      </c>
      <c r="D51" s="30" t="s">
        <v>8</v>
      </c>
      <c r="E51" s="31" t="s">
        <v>67</v>
      </c>
      <c r="F51" s="29" t="s">
        <v>68</v>
      </c>
      <c r="G51" s="30" t="s">
        <v>69</v>
      </c>
      <c r="H51" s="31" t="s">
        <v>70</v>
      </c>
    </row>
    <row r="52" spans="3:8" ht="22.5" customHeight="1" x14ac:dyDescent="0.25">
      <c r="C52" s="92">
        <v>20</v>
      </c>
      <c r="D52" s="92" t="s">
        <v>117</v>
      </c>
      <c r="E52" s="103">
        <v>20</v>
      </c>
      <c r="F52" s="32" t="s">
        <v>71</v>
      </c>
      <c r="G52" s="33" t="s">
        <v>72</v>
      </c>
      <c r="H52" s="8">
        <v>20</v>
      </c>
    </row>
    <row r="53" spans="3:8" x14ac:dyDescent="0.25">
      <c r="C53" s="93"/>
      <c r="D53" s="93"/>
      <c r="E53" s="103"/>
      <c r="F53" s="35" t="s">
        <v>73</v>
      </c>
      <c r="G53" s="33" t="s">
        <v>74</v>
      </c>
      <c r="H53" s="8">
        <v>17</v>
      </c>
    </row>
    <row r="54" spans="3:8" x14ac:dyDescent="0.25">
      <c r="C54" s="93"/>
      <c r="D54" s="93"/>
      <c r="E54" s="103"/>
      <c r="F54" s="34" t="s">
        <v>75</v>
      </c>
      <c r="G54" s="33" t="s">
        <v>72</v>
      </c>
      <c r="H54" s="8">
        <v>16</v>
      </c>
    </row>
    <row r="55" spans="3:8" x14ac:dyDescent="0.25">
      <c r="C55" s="93"/>
      <c r="D55" s="93"/>
      <c r="E55" s="103"/>
      <c r="F55" s="35" t="s">
        <v>76</v>
      </c>
      <c r="G55" s="33" t="s">
        <v>74</v>
      </c>
      <c r="H55" s="8">
        <v>13.6</v>
      </c>
    </row>
    <row r="56" spans="3:8" x14ac:dyDescent="0.25">
      <c r="C56" s="93"/>
      <c r="D56" s="93"/>
      <c r="E56" s="103"/>
      <c r="F56" s="34" t="s">
        <v>77</v>
      </c>
      <c r="G56" s="33" t="s">
        <v>72</v>
      </c>
      <c r="H56" s="8">
        <v>12</v>
      </c>
    </row>
    <row r="57" spans="3:8" x14ac:dyDescent="0.25">
      <c r="C57" s="93"/>
      <c r="D57" s="94"/>
      <c r="E57" s="103"/>
      <c r="F57" s="35" t="s">
        <v>78</v>
      </c>
      <c r="G57" s="33" t="s">
        <v>74</v>
      </c>
      <c r="H57" s="8">
        <v>10.199999999999999</v>
      </c>
    </row>
    <row r="58" spans="3:8" x14ac:dyDescent="0.25">
      <c r="C58" s="93"/>
      <c r="D58" s="92" t="s">
        <v>118</v>
      </c>
      <c r="E58" s="103">
        <v>10</v>
      </c>
      <c r="F58" s="34" t="s">
        <v>71</v>
      </c>
      <c r="G58" s="33" t="s">
        <v>79</v>
      </c>
      <c r="H58" s="8">
        <v>8.1</v>
      </c>
    </row>
    <row r="59" spans="3:8" x14ac:dyDescent="0.25">
      <c r="C59" s="93"/>
      <c r="D59" s="93"/>
      <c r="E59" s="103"/>
      <c r="F59" s="35" t="s">
        <v>80</v>
      </c>
      <c r="G59" s="33" t="s">
        <v>81</v>
      </c>
      <c r="H59" s="8">
        <v>7.2</v>
      </c>
    </row>
    <row r="60" spans="3:8" x14ac:dyDescent="0.25">
      <c r="C60" s="93"/>
      <c r="D60" s="93"/>
      <c r="E60" s="103"/>
      <c r="F60" s="34" t="s">
        <v>75</v>
      </c>
      <c r="G60" s="33" t="s">
        <v>79</v>
      </c>
      <c r="H60" s="8">
        <v>6.75</v>
      </c>
    </row>
    <row r="61" spans="3:8" x14ac:dyDescent="0.25">
      <c r="C61" s="93"/>
      <c r="D61" s="93"/>
      <c r="E61" s="103"/>
      <c r="F61" s="35" t="s">
        <v>82</v>
      </c>
      <c r="G61" s="33" t="s">
        <v>81</v>
      </c>
      <c r="H61" s="8">
        <v>6</v>
      </c>
    </row>
    <row r="62" spans="3:8" x14ac:dyDescent="0.25">
      <c r="C62" s="93"/>
      <c r="D62" s="93"/>
      <c r="E62" s="103"/>
      <c r="F62" s="34" t="s">
        <v>77</v>
      </c>
      <c r="G62" s="33" t="s">
        <v>79</v>
      </c>
      <c r="H62" s="8">
        <v>5.65</v>
      </c>
    </row>
    <row r="63" spans="3:8" x14ac:dyDescent="0.25">
      <c r="C63" s="94"/>
      <c r="D63" s="94"/>
      <c r="E63" s="103"/>
      <c r="F63" s="35" t="s">
        <v>83</v>
      </c>
      <c r="G63" s="33" t="s">
        <v>81</v>
      </c>
      <c r="H63" s="8">
        <v>5</v>
      </c>
    </row>
    <row r="64" spans="3:8" x14ac:dyDescent="0.25">
      <c r="C64" s="36"/>
      <c r="D64" s="37"/>
      <c r="E64" s="36"/>
      <c r="F64" s="36"/>
      <c r="G64" s="38"/>
      <c r="H64" s="39"/>
    </row>
    <row r="65" spans="1:13" hidden="1" x14ac:dyDescent="0.25">
      <c r="C65" s="40" t="b">
        <v>0</v>
      </c>
      <c r="D65" s="40">
        <f>IF(LEN(C65)=4,35,0)</f>
        <v>0</v>
      </c>
      <c r="G65" s="41"/>
      <c r="H65" s="1"/>
    </row>
    <row r="66" spans="1:13" ht="27" customHeight="1" x14ac:dyDescent="0.25">
      <c r="D66" s="42" t="s">
        <v>84</v>
      </c>
      <c r="E66" s="89"/>
      <c r="F66" s="118" t="s">
        <v>85</v>
      </c>
      <c r="G66" s="118"/>
      <c r="H66" s="118"/>
    </row>
    <row r="67" spans="1:13" ht="27" customHeight="1" x14ac:dyDescent="0.25">
      <c r="D67" s="43"/>
      <c r="E67" s="53"/>
      <c r="F67" s="44"/>
      <c r="G67" s="44"/>
      <c r="H67" s="45"/>
    </row>
    <row r="68" spans="1:13" ht="72" customHeight="1" x14ac:dyDescent="0.25">
      <c r="C68" s="90"/>
      <c r="D68" s="91" t="s">
        <v>93</v>
      </c>
      <c r="E68" s="114" t="s">
        <v>115</v>
      </c>
      <c r="F68" s="114"/>
      <c r="G68" s="114"/>
      <c r="H68" s="115"/>
      <c r="J68" s="49"/>
    </row>
    <row r="69" spans="1:13" s="48" customFormat="1" ht="41.25" customHeight="1" x14ac:dyDescent="0.25">
      <c r="C69" s="54"/>
      <c r="D69" s="46"/>
      <c r="E69" s="47"/>
      <c r="F69" s="47"/>
      <c r="G69" s="47"/>
      <c r="H69" s="47"/>
    </row>
    <row r="70" spans="1:13" ht="27.75" customHeight="1" x14ac:dyDescent="0.25">
      <c r="C70" s="108" t="s">
        <v>92</v>
      </c>
      <c r="D70" s="108"/>
      <c r="E70" s="108"/>
      <c r="F70" s="108"/>
      <c r="G70" s="108"/>
      <c r="H70" s="108"/>
    </row>
    <row r="71" spans="1:13" ht="46.5" customHeight="1" x14ac:dyDescent="0.25">
      <c r="C71" s="109" t="s">
        <v>95</v>
      </c>
      <c r="D71" s="110"/>
      <c r="E71" s="111" t="s">
        <v>94</v>
      </c>
      <c r="F71" s="112"/>
      <c r="G71" s="113">
        <f>E47*E18*E66/100-(E47*E18*E66/100*D65/100)</f>
        <v>0</v>
      </c>
      <c r="H71" s="113"/>
    </row>
    <row r="72" spans="1:13" s="71" customFormat="1" ht="19.5" x14ac:dyDescent="0.25">
      <c r="A72" s="73"/>
      <c r="B72" s="73"/>
      <c r="C72" s="73"/>
      <c r="D72" s="74"/>
      <c r="E72" s="74"/>
      <c r="F72" s="73"/>
      <c r="G72" s="75" t="s">
        <v>120</v>
      </c>
      <c r="H72" s="77" t="str">
        <f>IF(G71&lt;&gt;0,G72," ")</f>
        <v xml:space="preserve"> </v>
      </c>
      <c r="I72" s="73"/>
      <c r="J72" s="78"/>
      <c r="K72" s="78"/>
      <c r="L72" s="78"/>
      <c r="M72" s="78"/>
    </row>
    <row r="73" spans="1:13" s="71" customFormat="1" ht="15.75" x14ac:dyDescent="0.25">
      <c r="A73" s="79"/>
      <c r="B73" s="79"/>
      <c r="C73" s="79"/>
      <c r="D73" s="74"/>
      <c r="E73" s="74"/>
      <c r="F73" s="73"/>
      <c r="G73" s="80"/>
      <c r="H73" s="81" t="str">
        <f>H72</f>
        <v xml:space="preserve"> </v>
      </c>
      <c r="I73" s="78"/>
      <c r="J73" s="78"/>
    </row>
    <row r="127" spans="5:14" x14ac:dyDescent="0.25">
      <c r="E127" s="41" t="b">
        <v>1</v>
      </c>
      <c r="N127" s="1" t="b">
        <v>0</v>
      </c>
    </row>
    <row r="128" spans="5:14" x14ac:dyDescent="0.25">
      <c r="N128" s="1" t="b">
        <v>0</v>
      </c>
    </row>
    <row r="129" spans="6:14" x14ac:dyDescent="0.25">
      <c r="M129" s="1" t="b">
        <v>0</v>
      </c>
      <c r="N129" s="1" t="b">
        <v>0</v>
      </c>
    </row>
    <row r="130" spans="6:14" x14ac:dyDescent="0.25">
      <c r="H130" s="41" t="b">
        <v>1</v>
      </c>
      <c r="I130" s="1" t="b">
        <v>1</v>
      </c>
      <c r="N130" s="1" t="b">
        <v>0</v>
      </c>
    </row>
    <row r="131" spans="6:14" x14ac:dyDescent="0.25">
      <c r="F131" s="41" t="b">
        <v>0</v>
      </c>
      <c r="I131" s="1" t="b">
        <v>1</v>
      </c>
      <c r="N131" s="1" t="b">
        <v>0</v>
      </c>
    </row>
  </sheetData>
  <sheetProtection algorithmName="SHA-512" hashValue="YXPmE9NlXsfG3I9CHYZd07EL96+wARBUbKQjh+DqMFKVM/+lrokaUyChwLhght6eT9oI8N7G6AsMzLc2H/bRog==" saltValue="LODLy8gfXxU/J9mOe6iNhQ==" spinCount="100000" sheet="1" objects="1" scenarios="1" selectLockedCells="1"/>
  <mergeCells count="37">
    <mergeCell ref="B1:H1"/>
    <mergeCell ref="B2:H2"/>
    <mergeCell ref="F66:H66"/>
    <mergeCell ref="H44:H45"/>
    <mergeCell ref="C24:D25"/>
    <mergeCell ref="E24:E25"/>
    <mergeCell ref="F24:G24"/>
    <mergeCell ref="F25:G25"/>
    <mergeCell ref="C28:H28"/>
    <mergeCell ref="C29:C30"/>
    <mergeCell ref="D29:D30"/>
    <mergeCell ref="C18:D18"/>
    <mergeCell ref="C20:H20"/>
    <mergeCell ref="C52:C63"/>
    <mergeCell ref="E52:E57"/>
    <mergeCell ref="E58:E63"/>
    <mergeCell ref="C70:H70"/>
    <mergeCell ref="C71:D71"/>
    <mergeCell ref="E71:F71"/>
    <mergeCell ref="G71:H71"/>
    <mergeCell ref="E68:H68"/>
    <mergeCell ref="D52:D57"/>
    <mergeCell ref="D58:D63"/>
    <mergeCell ref="B3:H3"/>
    <mergeCell ref="C5:H5"/>
    <mergeCell ref="C13:D13"/>
    <mergeCell ref="C15:H15"/>
    <mergeCell ref="C49:H49"/>
    <mergeCell ref="F22:G22"/>
    <mergeCell ref="F23:G23"/>
    <mergeCell ref="C21:D21"/>
    <mergeCell ref="F21:G21"/>
    <mergeCell ref="C22:D23"/>
    <mergeCell ref="E22:E23"/>
    <mergeCell ref="C44:G45"/>
    <mergeCell ref="C47:D47"/>
    <mergeCell ref="F47:G47"/>
  </mergeCells>
  <conditionalFormatting sqref="H22:H25">
    <cfRule type="cellIs" dxfId="6" priority="5" operator="equal">
      <formula>$H$26</formula>
    </cfRule>
  </conditionalFormatting>
  <conditionalFormatting sqref="E31:E41">
    <cfRule type="cellIs" dxfId="5" priority="4" operator="equal">
      <formula>$F$42</formula>
    </cfRule>
  </conditionalFormatting>
  <conditionalFormatting sqref="H8:H12">
    <cfRule type="cellIs" dxfId="4" priority="3" operator="greaterThan">
      <formula>0</formula>
    </cfRule>
  </conditionalFormatting>
  <conditionalFormatting sqref="H52:H63">
    <cfRule type="cellIs" dxfId="3" priority="2" operator="equal">
      <formula>$E$66</formula>
    </cfRule>
  </conditionalFormatting>
  <conditionalFormatting sqref="H73">
    <cfRule type="notContainsBlanks" dxfId="2" priority="1">
      <formula>LEN(TRIM(H73))&gt;0</formula>
    </cfRule>
  </conditionalFormatting>
  <pageMargins left="0.31496062992125984" right="0.31496062992125984" top="0.35433070866141736" bottom="0.15748031496062992" header="0.31496062992125984" footer="0.31496062992125984"/>
  <pageSetup paperSize="9" orientation="portrait" r:id="rId1"/>
  <ignoredErrors>
    <ignoredError sqref="G7 D7:E7 C7 G51 C51:D51" numberStoredAsText="1"/>
    <ignoredError sqref="H8:H13 E47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25" r:id="rId4" name="Check Box 301">
              <controlPr defaultSize="0" autoFill="0" autoLine="0" autoPict="0">
                <anchor moveWithCells="1">
                  <from>
                    <xdr:col>2</xdr:col>
                    <xdr:colOff>514350</xdr:colOff>
                    <xdr:row>67</xdr:row>
                    <xdr:rowOff>9525</xdr:rowOff>
                  </from>
                  <to>
                    <xdr:col>3</xdr:col>
                    <xdr:colOff>771525</xdr:colOff>
                    <xdr:row>67</xdr:row>
                    <xdr:rowOff>895350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B1:T58"/>
  <sheetViews>
    <sheetView topLeftCell="A4" zoomScale="115" zoomScaleNormal="115" workbookViewId="0">
      <selection activeCell="C39" sqref="C39"/>
    </sheetView>
  </sheetViews>
  <sheetFormatPr defaultRowHeight="15" x14ac:dyDescent="0.25"/>
  <cols>
    <col min="1" max="2" width="4.5703125" style="55" customWidth="1"/>
    <col min="3" max="3" width="9.85546875" style="55" customWidth="1"/>
    <col min="4" max="4" width="6.42578125" style="55" customWidth="1"/>
    <col min="5" max="14" width="5.7109375" style="55" customWidth="1"/>
    <col min="15" max="15" width="9.140625" style="55"/>
    <col min="16" max="16" width="3.5703125" style="55" customWidth="1"/>
    <col min="17" max="16384" width="9.140625" style="55"/>
  </cols>
  <sheetData>
    <row r="1" spans="2:16" ht="63" customHeight="1" x14ac:dyDescent="0.25">
      <c r="B1" s="116" t="s">
        <v>122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2:16" ht="67.5" customHeight="1" x14ac:dyDescent="0.25">
      <c r="B2" s="117" t="s">
        <v>124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2:16" ht="45.75" customHeight="1" x14ac:dyDescent="0.25">
      <c r="B3" s="95" t="s">
        <v>116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7"/>
    </row>
    <row r="4" spans="2:16" ht="10.5" customHeight="1" x14ac:dyDescent="0.25">
      <c r="B4" s="68"/>
      <c r="C4" s="2"/>
      <c r="D4" s="2"/>
      <c r="E4" s="2"/>
      <c r="F4" s="2"/>
      <c r="G4" s="2"/>
      <c r="H4" s="2"/>
    </row>
    <row r="5" spans="2:16" x14ac:dyDescent="0.25">
      <c r="C5" s="177" t="s">
        <v>96</v>
      </c>
      <c r="D5" s="178"/>
      <c r="E5" s="178"/>
      <c r="F5" s="178"/>
      <c r="G5" s="178"/>
      <c r="H5" s="179"/>
      <c r="I5" s="56"/>
      <c r="J5" s="56"/>
      <c r="K5" s="56"/>
    </row>
    <row r="6" spans="2:16" ht="39.75" customHeight="1" x14ac:dyDescent="0.25">
      <c r="C6" s="135" t="s">
        <v>1</v>
      </c>
      <c r="D6" s="135"/>
      <c r="E6" s="135" t="s">
        <v>2</v>
      </c>
      <c r="F6" s="135"/>
      <c r="G6" s="135" t="s">
        <v>3</v>
      </c>
      <c r="H6" s="135"/>
    </row>
    <row r="7" spans="2:16" ht="12.75" customHeight="1" x14ac:dyDescent="0.25">
      <c r="C7" s="180" t="s">
        <v>7</v>
      </c>
      <c r="D7" s="180"/>
      <c r="E7" s="180" t="s">
        <v>8</v>
      </c>
      <c r="F7" s="180"/>
      <c r="G7" s="180" t="s">
        <v>9</v>
      </c>
      <c r="H7" s="180"/>
    </row>
    <row r="8" spans="2:16" ht="12.75" customHeight="1" x14ac:dyDescent="0.25">
      <c r="C8" s="99" t="s">
        <v>14</v>
      </c>
      <c r="D8" s="99"/>
      <c r="E8" s="164"/>
      <c r="F8" s="164"/>
      <c r="G8" s="164"/>
      <c r="H8" s="164"/>
    </row>
    <row r="9" spans="2:16" ht="12.75" customHeight="1" x14ac:dyDescent="0.25">
      <c r="C9" s="99" t="s">
        <v>15</v>
      </c>
      <c r="D9" s="99"/>
      <c r="E9" s="164"/>
      <c r="F9" s="164"/>
      <c r="G9" s="164"/>
      <c r="H9" s="164"/>
    </row>
    <row r="10" spans="2:16" ht="12.75" customHeight="1" x14ac:dyDescent="0.25">
      <c r="C10" s="99" t="s">
        <v>16</v>
      </c>
      <c r="D10" s="99"/>
      <c r="E10" s="164"/>
      <c r="F10" s="164"/>
      <c r="G10" s="164"/>
      <c r="H10" s="164"/>
    </row>
    <row r="11" spans="2:16" ht="12.75" customHeight="1" x14ac:dyDescent="0.25">
      <c r="C11" s="99" t="s">
        <v>17</v>
      </c>
      <c r="D11" s="99"/>
      <c r="E11" s="164"/>
      <c r="F11" s="164"/>
      <c r="G11" s="164"/>
      <c r="H11" s="164"/>
    </row>
    <row r="12" spans="2:16" ht="12.75" customHeight="1" x14ac:dyDescent="0.25">
      <c r="C12" s="99" t="s">
        <v>18</v>
      </c>
      <c r="D12" s="99"/>
      <c r="E12" s="164"/>
      <c r="F12" s="164"/>
      <c r="G12" s="164"/>
      <c r="H12" s="164"/>
    </row>
    <row r="13" spans="2:16" ht="12.75" customHeight="1" x14ac:dyDescent="0.25">
      <c r="C13" s="99" t="s">
        <v>19</v>
      </c>
      <c r="D13" s="99"/>
      <c r="E13" s="99">
        <f>SUM(E8:E12)</f>
        <v>0</v>
      </c>
      <c r="F13" s="99"/>
      <c r="G13" s="99">
        <f>SUM(G8:G12)</f>
        <v>0</v>
      </c>
      <c r="H13" s="99"/>
    </row>
    <row r="14" spans="2:16" ht="9.75" customHeight="1" x14ac:dyDescent="0.25">
      <c r="C14" s="3"/>
      <c r="D14" s="3"/>
      <c r="E14" s="4"/>
      <c r="F14" s="4"/>
      <c r="G14" s="3"/>
      <c r="H14" s="4"/>
    </row>
    <row r="15" spans="2:16" x14ac:dyDescent="0.25">
      <c r="C15" s="98" t="s">
        <v>91</v>
      </c>
      <c r="D15" s="98"/>
      <c r="E15" s="98"/>
      <c r="F15" s="98"/>
      <c r="G15" s="98"/>
      <c r="H15" s="98"/>
      <c r="I15" s="98"/>
      <c r="J15" s="98"/>
      <c r="K15" s="98"/>
    </row>
    <row r="16" spans="2:16" ht="17.25" customHeight="1" x14ac:dyDescent="0.25">
      <c r="C16" s="13" t="s">
        <v>21</v>
      </c>
      <c r="D16" s="10" t="s">
        <v>22</v>
      </c>
      <c r="E16" s="165"/>
      <c r="F16" s="165"/>
      <c r="G16" s="10" t="s">
        <v>23</v>
      </c>
      <c r="H16" s="99" t="s">
        <v>89</v>
      </c>
      <c r="I16" s="99"/>
      <c r="J16" s="166">
        <f>E16*60/100</f>
        <v>0</v>
      </c>
      <c r="K16" s="166"/>
    </row>
    <row r="17" spans="2:15" ht="9" customHeight="1" x14ac:dyDescent="0.25">
      <c r="C17" s="6"/>
      <c r="D17" s="6"/>
      <c r="E17" s="5"/>
      <c r="F17" s="5"/>
      <c r="G17" s="6"/>
      <c r="H17" s="4"/>
    </row>
    <row r="18" spans="2:15" ht="17.25" customHeight="1" x14ac:dyDescent="0.25">
      <c r="C18" s="167" t="s">
        <v>90</v>
      </c>
      <c r="D18" s="168"/>
      <c r="E18" s="168"/>
      <c r="F18" s="169"/>
      <c r="G18" s="123">
        <f>G13+J16</f>
        <v>0</v>
      </c>
      <c r="H18" s="123"/>
    </row>
    <row r="19" spans="2:15" ht="9" customHeight="1" x14ac:dyDescent="0.25">
      <c r="C19" s="3"/>
      <c r="D19" s="3"/>
      <c r="E19" s="4"/>
      <c r="F19" s="4"/>
      <c r="G19" s="3"/>
      <c r="H19" s="4"/>
    </row>
    <row r="20" spans="2:15" ht="13.5" customHeight="1" x14ac:dyDescent="0.25">
      <c r="C20" s="181" t="s">
        <v>125</v>
      </c>
      <c r="D20" s="182"/>
      <c r="E20" s="182"/>
      <c r="F20" s="182"/>
      <c r="G20" s="182"/>
      <c r="H20" s="182"/>
      <c r="I20" s="182"/>
      <c r="J20" s="182"/>
      <c r="K20" s="182"/>
      <c r="L20" s="182"/>
      <c r="M20" s="183"/>
      <c r="N20" s="130">
        <v>794.97</v>
      </c>
      <c r="O20" s="131"/>
    </row>
    <row r="21" spans="2:15" ht="8.25" customHeight="1" x14ac:dyDescent="0.25">
      <c r="C21" s="184"/>
      <c r="D21" s="185"/>
      <c r="E21" s="185"/>
      <c r="F21" s="185"/>
      <c r="G21" s="185"/>
      <c r="H21" s="185"/>
      <c r="I21" s="185"/>
      <c r="J21" s="185"/>
      <c r="K21" s="185"/>
      <c r="L21" s="185"/>
      <c r="M21" s="186"/>
      <c r="N21" s="132"/>
      <c r="O21" s="133"/>
    </row>
    <row r="22" spans="2:15" ht="9" customHeight="1" x14ac:dyDescent="0.25">
      <c r="B22" s="57"/>
      <c r="C22" s="20"/>
      <c r="D22" s="20"/>
      <c r="E22" s="20"/>
      <c r="F22" s="20"/>
      <c r="G22" s="21"/>
      <c r="H22" s="22"/>
    </row>
    <row r="23" spans="2:15" ht="39" customHeight="1" x14ac:dyDescent="0.25">
      <c r="C23" s="187" t="s">
        <v>60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</row>
    <row r="24" spans="2:15" ht="63" customHeight="1" x14ac:dyDescent="0.25">
      <c r="C24" s="27" t="s">
        <v>61</v>
      </c>
      <c r="D24" s="124" t="s">
        <v>62</v>
      </c>
      <c r="E24" s="124"/>
      <c r="F24" s="188" t="s">
        <v>63</v>
      </c>
      <c r="G24" s="189"/>
      <c r="H24" s="124" t="s">
        <v>64</v>
      </c>
      <c r="I24" s="124"/>
      <c r="J24" s="124" t="s">
        <v>65</v>
      </c>
      <c r="K24" s="124"/>
      <c r="L24" s="124" t="s">
        <v>66</v>
      </c>
      <c r="M24" s="124"/>
    </row>
    <row r="25" spans="2:15" ht="15" customHeight="1" x14ac:dyDescent="0.25">
      <c r="C25" s="29" t="s">
        <v>7</v>
      </c>
      <c r="D25" s="125" t="s">
        <v>8</v>
      </c>
      <c r="E25" s="125"/>
      <c r="F25" s="126" t="s">
        <v>67</v>
      </c>
      <c r="G25" s="127"/>
      <c r="H25" s="128" t="s">
        <v>68</v>
      </c>
      <c r="I25" s="128"/>
      <c r="J25" s="125" t="s">
        <v>69</v>
      </c>
      <c r="K25" s="125"/>
      <c r="L25" s="129" t="s">
        <v>70</v>
      </c>
      <c r="M25" s="129"/>
    </row>
    <row r="26" spans="2:15" ht="12" customHeight="1" x14ac:dyDescent="0.25">
      <c r="C26" s="103">
        <v>20</v>
      </c>
      <c r="D26" s="152" t="s">
        <v>117</v>
      </c>
      <c r="E26" s="170"/>
      <c r="F26" s="152">
        <v>20</v>
      </c>
      <c r="G26" s="153"/>
      <c r="H26" s="92" t="s">
        <v>71</v>
      </c>
      <c r="I26" s="92"/>
      <c r="J26" s="134" t="s">
        <v>72</v>
      </c>
      <c r="K26" s="134"/>
      <c r="L26" s="135">
        <v>20</v>
      </c>
      <c r="M26" s="135"/>
    </row>
    <row r="27" spans="2:15" ht="12" customHeight="1" x14ac:dyDescent="0.25">
      <c r="C27" s="103"/>
      <c r="D27" s="154"/>
      <c r="E27" s="171"/>
      <c r="F27" s="154"/>
      <c r="G27" s="155"/>
      <c r="H27" s="94" t="s">
        <v>73</v>
      </c>
      <c r="I27" s="94"/>
      <c r="J27" s="134" t="s">
        <v>74</v>
      </c>
      <c r="K27" s="134"/>
      <c r="L27" s="135">
        <v>17</v>
      </c>
      <c r="M27" s="135"/>
    </row>
    <row r="28" spans="2:15" ht="12" customHeight="1" x14ac:dyDescent="0.25">
      <c r="C28" s="103"/>
      <c r="D28" s="154"/>
      <c r="E28" s="171"/>
      <c r="F28" s="154"/>
      <c r="G28" s="155"/>
      <c r="H28" s="92" t="s">
        <v>75</v>
      </c>
      <c r="I28" s="92"/>
      <c r="J28" s="134" t="s">
        <v>72</v>
      </c>
      <c r="K28" s="134"/>
      <c r="L28" s="135">
        <v>16</v>
      </c>
      <c r="M28" s="135"/>
    </row>
    <row r="29" spans="2:15" ht="12" customHeight="1" x14ac:dyDescent="0.25">
      <c r="C29" s="103"/>
      <c r="D29" s="154"/>
      <c r="E29" s="171"/>
      <c r="F29" s="154"/>
      <c r="G29" s="155"/>
      <c r="H29" s="94" t="s">
        <v>76</v>
      </c>
      <c r="I29" s="94"/>
      <c r="J29" s="134" t="s">
        <v>74</v>
      </c>
      <c r="K29" s="134"/>
      <c r="L29" s="135">
        <v>13.6</v>
      </c>
      <c r="M29" s="135"/>
    </row>
    <row r="30" spans="2:15" ht="12" customHeight="1" x14ac:dyDescent="0.25">
      <c r="C30" s="103"/>
      <c r="D30" s="154"/>
      <c r="E30" s="171"/>
      <c r="F30" s="154"/>
      <c r="G30" s="155"/>
      <c r="H30" s="92" t="s">
        <v>77</v>
      </c>
      <c r="I30" s="92"/>
      <c r="J30" s="134" t="s">
        <v>72</v>
      </c>
      <c r="K30" s="134"/>
      <c r="L30" s="135">
        <v>12</v>
      </c>
      <c r="M30" s="135"/>
    </row>
    <row r="31" spans="2:15" ht="12" customHeight="1" x14ac:dyDescent="0.25">
      <c r="C31" s="103"/>
      <c r="D31" s="156"/>
      <c r="E31" s="172"/>
      <c r="F31" s="156"/>
      <c r="G31" s="157"/>
      <c r="H31" s="94" t="s">
        <v>78</v>
      </c>
      <c r="I31" s="94"/>
      <c r="J31" s="134" t="s">
        <v>74</v>
      </c>
      <c r="K31" s="134"/>
      <c r="L31" s="135">
        <v>10.199999999999999</v>
      </c>
      <c r="M31" s="135"/>
    </row>
    <row r="32" spans="2:15" ht="12" customHeight="1" x14ac:dyDescent="0.25">
      <c r="C32" s="103"/>
      <c r="D32" s="152" t="s">
        <v>118</v>
      </c>
      <c r="E32" s="170"/>
      <c r="F32" s="152">
        <v>10</v>
      </c>
      <c r="G32" s="153"/>
      <c r="H32" s="92" t="s">
        <v>71</v>
      </c>
      <c r="I32" s="92"/>
      <c r="J32" s="134" t="s">
        <v>79</v>
      </c>
      <c r="K32" s="134"/>
      <c r="L32" s="135">
        <v>8.1</v>
      </c>
      <c r="M32" s="135"/>
    </row>
    <row r="33" spans="3:20" ht="12" customHeight="1" x14ac:dyDescent="0.25">
      <c r="C33" s="103"/>
      <c r="D33" s="154"/>
      <c r="E33" s="171"/>
      <c r="F33" s="154"/>
      <c r="G33" s="155"/>
      <c r="H33" s="94" t="s">
        <v>80</v>
      </c>
      <c r="I33" s="94"/>
      <c r="J33" s="134" t="s">
        <v>81</v>
      </c>
      <c r="K33" s="134"/>
      <c r="L33" s="135">
        <v>7.2</v>
      </c>
      <c r="M33" s="135"/>
    </row>
    <row r="34" spans="3:20" ht="12" customHeight="1" x14ac:dyDescent="0.25">
      <c r="C34" s="103"/>
      <c r="D34" s="154"/>
      <c r="E34" s="171"/>
      <c r="F34" s="154"/>
      <c r="G34" s="155"/>
      <c r="H34" s="92" t="s">
        <v>75</v>
      </c>
      <c r="I34" s="92"/>
      <c r="J34" s="134" t="s">
        <v>79</v>
      </c>
      <c r="K34" s="134"/>
      <c r="L34" s="135">
        <v>6.75</v>
      </c>
      <c r="M34" s="135"/>
    </row>
    <row r="35" spans="3:20" ht="12" customHeight="1" x14ac:dyDescent="0.25">
      <c r="C35" s="103"/>
      <c r="D35" s="154"/>
      <c r="E35" s="171"/>
      <c r="F35" s="154"/>
      <c r="G35" s="155"/>
      <c r="H35" s="94" t="s">
        <v>82</v>
      </c>
      <c r="I35" s="94"/>
      <c r="J35" s="134" t="s">
        <v>81</v>
      </c>
      <c r="K35" s="134"/>
      <c r="L35" s="135">
        <v>6</v>
      </c>
      <c r="M35" s="135"/>
    </row>
    <row r="36" spans="3:20" ht="12" customHeight="1" x14ac:dyDescent="0.25">
      <c r="C36" s="103"/>
      <c r="D36" s="154"/>
      <c r="E36" s="171"/>
      <c r="F36" s="154"/>
      <c r="G36" s="155"/>
      <c r="H36" s="92" t="s">
        <v>77</v>
      </c>
      <c r="I36" s="92"/>
      <c r="J36" s="134" t="s">
        <v>79</v>
      </c>
      <c r="K36" s="134"/>
      <c r="L36" s="135">
        <v>5.65</v>
      </c>
      <c r="M36" s="135"/>
    </row>
    <row r="37" spans="3:20" ht="12" customHeight="1" x14ac:dyDescent="0.25">
      <c r="C37" s="103"/>
      <c r="D37" s="156"/>
      <c r="E37" s="172"/>
      <c r="F37" s="156"/>
      <c r="G37" s="157"/>
      <c r="H37" s="94" t="s">
        <v>83</v>
      </c>
      <c r="I37" s="94"/>
      <c r="J37" s="134" t="s">
        <v>81</v>
      </c>
      <c r="K37" s="134"/>
      <c r="L37" s="135">
        <v>5</v>
      </c>
      <c r="M37" s="135"/>
    </row>
    <row r="38" spans="3:20" hidden="1" x14ac:dyDescent="0.25">
      <c r="C38" s="40" t="b">
        <v>0</v>
      </c>
      <c r="D38" s="40">
        <f>IF(LEN(C38)=4,35,0)</f>
        <v>0</v>
      </c>
      <c r="E38" s="41"/>
      <c r="F38" s="41"/>
      <c r="G38" s="41"/>
      <c r="H38" s="1"/>
    </row>
    <row r="39" spans="3:20" x14ac:dyDescent="0.25">
      <c r="C39" s="40"/>
      <c r="D39" s="40"/>
      <c r="E39" s="41"/>
      <c r="F39" s="41"/>
      <c r="G39" s="41"/>
      <c r="H39" s="1"/>
    </row>
    <row r="40" spans="3:20" ht="22.5" customHeight="1" x14ac:dyDescent="0.25">
      <c r="C40" s="149" t="s">
        <v>84</v>
      </c>
      <c r="D40" s="150"/>
      <c r="E40" s="151"/>
      <c r="F40" s="151"/>
      <c r="G40" s="175" t="s">
        <v>97</v>
      </c>
      <c r="H40" s="176"/>
      <c r="I40" s="176"/>
      <c r="J40" s="176"/>
      <c r="K40" s="176"/>
      <c r="L40" s="176"/>
      <c r="M40" s="176"/>
      <c r="N40" s="70"/>
      <c r="O40" s="44"/>
      <c r="T40" s="69"/>
    </row>
    <row r="41" spans="3:20" ht="9" customHeight="1" x14ac:dyDescent="0.25">
      <c r="C41" s="6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3:20" ht="18" customHeight="1" x14ac:dyDescent="0.25">
      <c r="C42" s="145" t="s">
        <v>98</v>
      </c>
      <c r="D42" s="145"/>
      <c r="E42" s="146" t="s">
        <v>99</v>
      </c>
      <c r="F42" s="146"/>
      <c r="G42" s="146"/>
      <c r="H42" s="146"/>
      <c r="I42" s="146"/>
      <c r="J42" s="146"/>
      <c r="K42" s="146"/>
      <c r="L42" s="146"/>
      <c r="M42" s="146"/>
      <c r="N42" s="146"/>
      <c r="O42" s="146"/>
    </row>
    <row r="43" spans="3:20" x14ac:dyDescent="0.25">
      <c r="C43" s="145"/>
      <c r="D43" s="145"/>
      <c r="E43" s="58">
        <v>0.1</v>
      </c>
      <c r="F43" s="58">
        <v>0.2</v>
      </c>
      <c r="G43" s="58">
        <v>0.3</v>
      </c>
      <c r="H43" s="58">
        <v>0.4</v>
      </c>
      <c r="I43" s="58">
        <v>0.5</v>
      </c>
      <c r="J43" s="58">
        <v>0.6</v>
      </c>
      <c r="K43" s="58">
        <v>0.7</v>
      </c>
      <c r="L43" s="58">
        <v>0.8</v>
      </c>
      <c r="M43" s="58">
        <v>0.9</v>
      </c>
      <c r="N43" s="58">
        <v>1</v>
      </c>
      <c r="O43" s="59" t="s">
        <v>100</v>
      </c>
    </row>
    <row r="44" spans="3:20" s="67" customFormat="1" ht="18.75" customHeight="1" x14ac:dyDescent="0.25">
      <c r="C44" s="65" t="s">
        <v>101</v>
      </c>
      <c r="D44" s="66">
        <v>0.05</v>
      </c>
      <c r="E44" s="82" t="b">
        <v>0</v>
      </c>
      <c r="F44" s="82" t="b">
        <v>0</v>
      </c>
      <c r="G44" s="82" t="b">
        <v>0</v>
      </c>
      <c r="H44" s="82" t="b">
        <v>0</v>
      </c>
      <c r="I44" s="82" t="b">
        <v>0</v>
      </c>
      <c r="J44" s="82" t="b">
        <v>0</v>
      </c>
      <c r="K44" s="82" t="b">
        <v>0</v>
      </c>
      <c r="L44" s="82" t="b">
        <v>0</v>
      </c>
      <c r="M44" s="82" t="b">
        <v>0</v>
      </c>
      <c r="N44" s="82" t="b">
        <v>0</v>
      </c>
      <c r="O44" s="65">
        <f>IF(LEN(N44)=4,(5*100/100),IF(LEN(M44)=4,(5*90/100),IF(LEN(L44)=4,(5*80/100),IF(LEN(K44)=4,(5*70/100),IF(LEN(J44)=4,(5*60/100),IF(LEN(I44)=4,(5*50/100),IF(LEN(H44)=4,(5*40/100),IF(LEN(G44)=4,(5*30/100),IF(LEN(F44)=4,(5*20/100),IF(LEN(E44)=4,(5*10/100),0))))))))))</f>
        <v>0</v>
      </c>
    </row>
    <row r="45" spans="3:20" s="67" customFormat="1" ht="45" x14ac:dyDescent="0.25">
      <c r="C45" s="65" t="s">
        <v>102</v>
      </c>
      <c r="D45" s="66">
        <v>0.2</v>
      </c>
      <c r="E45" s="82" t="b">
        <v>0</v>
      </c>
      <c r="F45" s="82" t="b">
        <v>0</v>
      </c>
      <c r="G45" s="82" t="b">
        <v>0</v>
      </c>
      <c r="H45" s="82" t="b">
        <v>0</v>
      </c>
      <c r="I45" s="82" t="b">
        <v>0</v>
      </c>
      <c r="J45" s="82" t="b">
        <v>0</v>
      </c>
      <c r="K45" s="82" t="b">
        <v>0</v>
      </c>
      <c r="L45" s="82" t="b">
        <v>0</v>
      </c>
      <c r="M45" s="82" t="b">
        <v>0</v>
      </c>
      <c r="N45" s="82" t="b">
        <v>0</v>
      </c>
      <c r="O45" s="65">
        <f>IF(LEN(N45)=4,(20*100/100),IF(LEN(M45)=4,(20*90/100),IF(LEN(L45)=4,(20*80/100),IF(LEN(K45)=4,(20*70/100),IF(LEN(J45)=4,(20*60/100),IF(LEN(I45)=4,(20*50/100),IF(LEN(H45)=4,(20*40/100),IF(LEN(G45)=4,(20*30/100),IF(LEN(F45)=4,(20*20/100),IF(LEN(E45)=4,(20*10/100),0))))))))))</f>
        <v>0</v>
      </c>
    </row>
    <row r="46" spans="3:20" s="67" customFormat="1" ht="18" customHeight="1" x14ac:dyDescent="0.25">
      <c r="C46" s="65" t="s">
        <v>103</v>
      </c>
      <c r="D46" s="66">
        <v>0.1</v>
      </c>
      <c r="E46" s="82" t="b">
        <v>0</v>
      </c>
      <c r="F46" s="82" t="b">
        <v>0</v>
      </c>
      <c r="G46" s="82" t="b">
        <v>0</v>
      </c>
      <c r="H46" s="82" t="b">
        <v>0</v>
      </c>
      <c r="I46" s="82" t="b">
        <v>0</v>
      </c>
      <c r="J46" s="82" t="b">
        <v>0</v>
      </c>
      <c r="K46" s="82" t="b">
        <v>0</v>
      </c>
      <c r="L46" s="82" t="b">
        <v>0</v>
      </c>
      <c r="M46" s="82" t="b">
        <v>0</v>
      </c>
      <c r="N46" s="82" t="b">
        <v>0</v>
      </c>
      <c r="O46" s="65">
        <f>IF(LEN(N46)=4,(10*100/100),IF(LEN(M46)=4,(10*90/100),IF(LEN(L46)=4,(10*80/100),IF(LEN(K46)=4,(10*70/100),IF(LEN(J46)=4,(10*60/100),IF(LEN(I46)=4,(10*50/100),IF(LEN(H46)=4,(10*40/100),IF(LEN(G46)=4,(10*30/100),IF(LEN(F46)=4,(10*20/100),IF(LEN(E46)=4,(10*10/100),0))))))))))</f>
        <v>0</v>
      </c>
    </row>
    <row r="47" spans="3:20" s="67" customFormat="1" ht="20.25" customHeight="1" x14ac:dyDescent="0.25">
      <c r="C47" s="65" t="s">
        <v>104</v>
      </c>
      <c r="D47" s="66">
        <v>0.05</v>
      </c>
      <c r="E47" s="82" t="b">
        <v>0</v>
      </c>
      <c r="F47" s="82" t="b">
        <v>0</v>
      </c>
      <c r="G47" s="82" t="b">
        <v>0</v>
      </c>
      <c r="H47" s="82" t="b">
        <v>0</v>
      </c>
      <c r="I47" s="82" t="b">
        <v>0</v>
      </c>
      <c r="J47" s="82" t="b">
        <v>0</v>
      </c>
      <c r="K47" s="82" t="b">
        <v>0</v>
      </c>
      <c r="L47" s="82" t="b">
        <v>0</v>
      </c>
      <c r="M47" s="82" t="b">
        <v>0</v>
      </c>
      <c r="N47" s="82" t="b">
        <v>0</v>
      </c>
      <c r="O47" s="65">
        <f>IF(LEN(N47)=4,(5*100/100),IF(LEN(M47)=4,(5*90/100),IF(LEN(L47)=4,(5*80/100),IF(LEN(K47)=4,(5*70/100),IF(LEN(J47)=4,(5*60/100),IF(LEN(I47)=4,(5*50/100),IF(LEN(H47)=4,(5*40/100),IF(LEN(G47)=4,(5*30/100),IF(LEN(F47)=4,(5*20/100),IF(LEN(E47)=4,(5*10/100),0))))))))))</f>
        <v>0</v>
      </c>
    </row>
    <row r="48" spans="3:20" s="67" customFormat="1" ht="18" customHeight="1" x14ac:dyDescent="0.25">
      <c r="C48" s="65" t="s">
        <v>105</v>
      </c>
      <c r="D48" s="66">
        <v>0.1</v>
      </c>
      <c r="E48" s="82" t="b">
        <v>0</v>
      </c>
      <c r="F48" s="82" t="b">
        <v>0</v>
      </c>
      <c r="G48" s="82" t="b">
        <v>0</v>
      </c>
      <c r="H48" s="82" t="b">
        <v>0</v>
      </c>
      <c r="I48" s="82" t="b">
        <v>0</v>
      </c>
      <c r="J48" s="82" t="b">
        <v>0</v>
      </c>
      <c r="K48" s="82" t="b">
        <v>0</v>
      </c>
      <c r="L48" s="82" t="b">
        <v>0</v>
      </c>
      <c r="M48" s="82" t="b">
        <v>0</v>
      </c>
      <c r="N48" s="82" t="b">
        <v>0</v>
      </c>
      <c r="O48" s="65">
        <f>IF(LEN(N48)=4,(10*100/100),IF(LEN(M48)=4,(10*90/100),IF(LEN(L48)=4,(10*80/100),IF(LEN(K48)=4,(10*70/100),IF(LEN(J48)=4,(10*60/100),IF(LEN(I48)=4,(10*50/100),IF(LEN(H48)=4,(10*40/100),IF(LEN(G48)=4,(10*30/100),IF(LEN(F48)=4,(10*20/100),IF(LEN(E48)=4,(10*10/100),0))))))))))</f>
        <v>0</v>
      </c>
    </row>
    <row r="49" spans="3:17" ht="22.5" customHeight="1" x14ac:dyDescent="0.25">
      <c r="C49" s="147" t="s">
        <v>106</v>
      </c>
      <c r="D49" s="147"/>
      <c r="E49" s="148" t="s">
        <v>107</v>
      </c>
      <c r="F49" s="148"/>
      <c r="G49" s="148"/>
      <c r="H49" s="148"/>
      <c r="I49" s="148"/>
      <c r="J49" s="148"/>
      <c r="K49" s="148"/>
      <c r="L49" s="148"/>
      <c r="M49" s="148"/>
      <c r="N49" s="148"/>
      <c r="O49" s="60">
        <f>SUM(O44:O48)</f>
        <v>0</v>
      </c>
      <c r="P49" s="64" t="s">
        <v>108</v>
      </c>
    </row>
    <row r="50" spans="3:17" ht="18" customHeight="1" x14ac:dyDescent="0.25">
      <c r="C50" s="174" t="s">
        <v>109</v>
      </c>
      <c r="D50" s="174"/>
      <c r="E50" s="174"/>
      <c r="F50" s="174"/>
      <c r="G50" s="174"/>
      <c r="H50" s="174"/>
      <c r="I50" s="174"/>
      <c r="J50" s="61"/>
      <c r="K50" s="61"/>
      <c r="L50" s="61"/>
      <c r="M50" s="61"/>
      <c r="N50" s="61"/>
      <c r="O50" s="60">
        <f>O49</f>
        <v>0</v>
      </c>
      <c r="P50" s="64" t="s">
        <v>110</v>
      </c>
    </row>
    <row r="51" spans="3:17" ht="18" customHeight="1" x14ac:dyDescent="0.25">
      <c r="C51" s="173" t="s">
        <v>119</v>
      </c>
      <c r="D51" s="173"/>
      <c r="E51" s="173"/>
      <c r="F51" s="173"/>
      <c r="G51" s="173"/>
      <c r="H51" s="173"/>
      <c r="I51" s="173"/>
      <c r="J51" s="62"/>
      <c r="K51" s="62"/>
      <c r="L51" s="62"/>
      <c r="M51" s="62"/>
      <c r="N51" s="62"/>
      <c r="O51" s="83">
        <f>O50+O49</f>
        <v>0</v>
      </c>
      <c r="P51" s="64" t="s">
        <v>111</v>
      </c>
    </row>
    <row r="53" spans="3:17" ht="56.25" customHeight="1" x14ac:dyDescent="0.25">
      <c r="C53" s="84"/>
      <c r="D53" s="163" t="s">
        <v>93</v>
      </c>
      <c r="E53" s="163"/>
      <c r="F53" s="161" t="s">
        <v>114</v>
      </c>
      <c r="G53" s="161"/>
      <c r="H53" s="161"/>
      <c r="I53" s="161"/>
      <c r="J53" s="161"/>
      <c r="K53" s="161"/>
      <c r="L53" s="161"/>
      <c r="M53" s="161"/>
      <c r="N53" s="161"/>
      <c r="O53" s="162"/>
    </row>
    <row r="55" spans="3:17" ht="24.75" customHeight="1" x14ac:dyDescent="0.25">
      <c r="C55" s="158" t="s">
        <v>92</v>
      </c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60"/>
    </row>
    <row r="56" spans="3:17" ht="40.5" customHeight="1" x14ac:dyDescent="0.25">
      <c r="C56" s="136" t="s">
        <v>112</v>
      </c>
      <c r="D56" s="137"/>
      <c r="E56" s="137"/>
      <c r="F56" s="137"/>
      <c r="G56" s="138"/>
      <c r="H56" s="139" t="s">
        <v>113</v>
      </c>
      <c r="I56" s="140"/>
      <c r="J56" s="140"/>
      <c r="K56" s="140"/>
      <c r="L56" s="141"/>
      <c r="M56" s="142">
        <f>N20*G18*E40/100*O51/100-(N20*G18*E40/100*O51/100*D38/100)</f>
        <v>0</v>
      </c>
      <c r="N56" s="143"/>
      <c r="O56" s="144"/>
    </row>
    <row r="57" spans="3:17" s="71" customFormat="1" ht="19.5" x14ac:dyDescent="0.25">
      <c r="C57" s="72"/>
      <c r="D57" s="73"/>
      <c r="E57" s="73"/>
      <c r="F57" s="73"/>
      <c r="G57" s="74"/>
      <c r="H57" s="74"/>
      <c r="I57" s="73"/>
      <c r="J57" s="75" t="s">
        <v>120</v>
      </c>
      <c r="K57" s="76"/>
      <c r="L57" s="77" t="str">
        <f>IF(M56&lt;&gt;0,J57," ")</f>
        <v xml:space="preserve"> </v>
      </c>
      <c r="M57" s="73"/>
      <c r="N57" s="78"/>
      <c r="O57" s="78"/>
      <c r="P57" s="78"/>
      <c r="Q57" s="78"/>
    </row>
    <row r="58" spans="3:17" s="71" customFormat="1" ht="15.75" x14ac:dyDescent="0.25">
      <c r="C58" s="79"/>
      <c r="D58" s="79"/>
      <c r="E58" s="79"/>
      <c r="F58" s="79"/>
      <c r="G58" s="74"/>
      <c r="H58" s="74"/>
      <c r="I58" s="73"/>
      <c r="J58" s="80"/>
      <c r="K58" s="74"/>
      <c r="M58" s="73"/>
      <c r="N58" s="78"/>
      <c r="O58" s="81" t="str">
        <f>L57</f>
        <v xml:space="preserve"> </v>
      </c>
      <c r="P58" s="78"/>
      <c r="Q58" s="78"/>
    </row>
  </sheetData>
  <sheetProtection algorithmName="SHA-512" hashValue="uF2w4kel0TPM+dKO4NOtL1GszO5/SOEX2Ah8ImTnUO4Is7awvyuZDYHpy9v/nFNf8gqccoI3DpYhsK7V54uVXg==" saltValue="dkGdimSL52HGrmHGOKIF3A==" spinCount="100000" sheet="1" objects="1" scenarios="1" selectLockedCells="1"/>
  <mergeCells count="103">
    <mergeCell ref="B1:P1"/>
    <mergeCell ref="B2:P2"/>
    <mergeCell ref="D26:E31"/>
    <mergeCell ref="D32:E37"/>
    <mergeCell ref="C51:I51"/>
    <mergeCell ref="C50:I50"/>
    <mergeCell ref="G40:M40"/>
    <mergeCell ref="C5:H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C20:M21"/>
    <mergeCell ref="C23:M23"/>
    <mergeCell ref="D24:E24"/>
    <mergeCell ref="F24:G24"/>
    <mergeCell ref="E9:F9"/>
    <mergeCell ref="G9:H9"/>
    <mergeCell ref="C10:D10"/>
    <mergeCell ref="E10:F10"/>
    <mergeCell ref="G10:H10"/>
    <mergeCell ref="C13:D13"/>
    <mergeCell ref="E13:F13"/>
    <mergeCell ref="G13:H13"/>
    <mergeCell ref="H24:I24"/>
    <mergeCell ref="C15:K15"/>
    <mergeCell ref="E16:F16"/>
    <mergeCell ref="H16:I16"/>
    <mergeCell ref="J16:K16"/>
    <mergeCell ref="C11:D11"/>
    <mergeCell ref="E11:F11"/>
    <mergeCell ref="G11:H11"/>
    <mergeCell ref="C12:D12"/>
    <mergeCell ref="E12:F12"/>
    <mergeCell ref="G12:H12"/>
    <mergeCell ref="J24:K24"/>
    <mergeCell ref="C18:F18"/>
    <mergeCell ref="G18:H18"/>
    <mergeCell ref="C55:O55"/>
    <mergeCell ref="F53:O53"/>
    <mergeCell ref="D53:E53"/>
    <mergeCell ref="L35:M35"/>
    <mergeCell ref="H36:I36"/>
    <mergeCell ref="L28:M28"/>
    <mergeCell ref="H29:I29"/>
    <mergeCell ref="J36:K36"/>
    <mergeCell ref="L36:M36"/>
    <mergeCell ref="F32:G37"/>
    <mergeCell ref="H35:I35"/>
    <mergeCell ref="J35:K35"/>
    <mergeCell ref="C56:G56"/>
    <mergeCell ref="H56:L56"/>
    <mergeCell ref="M56:O56"/>
    <mergeCell ref="C42:D43"/>
    <mergeCell ref="E42:O42"/>
    <mergeCell ref="C49:D49"/>
    <mergeCell ref="E49:N49"/>
    <mergeCell ref="H37:I37"/>
    <mergeCell ref="J37:K37"/>
    <mergeCell ref="L37:M37"/>
    <mergeCell ref="C40:D40"/>
    <mergeCell ref="E40:F40"/>
    <mergeCell ref="C26:C37"/>
    <mergeCell ref="F26:G31"/>
    <mergeCell ref="H26:I26"/>
    <mergeCell ref="J26:K26"/>
    <mergeCell ref="L29:M29"/>
    <mergeCell ref="H30:I30"/>
    <mergeCell ref="J30:K30"/>
    <mergeCell ref="L30:M30"/>
    <mergeCell ref="H31:I31"/>
    <mergeCell ref="J31:K31"/>
    <mergeCell ref="L31:M31"/>
    <mergeCell ref="L26:M26"/>
    <mergeCell ref="B3:P3"/>
    <mergeCell ref="H34:I34"/>
    <mergeCell ref="L24:M24"/>
    <mergeCell ref="D25:E25"/>
    <mergeCell ref="F25:G25"/>
    <mergeCell ref="H25:I25"/>
    <mergeCell ref="J25:K25"/>
    <mergeCell ref="L25:M25"/>
    <mergeCell ref="N20:O21"/>
    <mergeCell ref="J34:K34"/>
    <mergeCell ref="L34:M34"/>
    <mergeCell ref="H27:I27"/>
    <mergeCell ref="J27:K27"/>
    <mergeCell ref="L27:M27"/>
    <mergeCell ref="H28:I28"/>
    <mergeCell ref="J28:K28"/>
    <mergeCell ref="J29:K29"/>
    <mergeCell ref="H32:I32"/>
    <mergeCell ref="J32:K32"/>
    <mergeCell ref="L32:M32"/>
    <mergeCell ref="H33:I33"/>
    <mergeCell ref="J33:K33"/>
    <mergeCell ref="L33:M33"/>
    <mergeCell ref="C9:D9"/>
  </mergeCells>
  <conditionalFormatting sqref="L26:M37">
    <cfRule type="cellIs" dxfId="1" priority="2" operator="equal">
      <formula>$E$40</formula>
    </cfRule>
  </conditionalFormatting>
  <conditionalFormatting sqref="O58">
    <cfRule type="notContainsBlanks" dxfId="0" priority="1">
      <formula>LEN(TRIM(O58))&gt;0</formula>
    </cfRule>
  </conditionalFormatting>
  <pageMargins left="0.7" right="0.7" top="0.75" bottom="0.75" header="0.3" footer="0.3"/>
  <pageSetup paperSize="9" scale="90" orientation="portrait" r:id="rId1"/>
  <rowBreaks count="1" manualBreakCount="1">
    <brk id="41" max="16383" man="1"/>
  </rowBreaks>
  <ignoredErrors>
    <ignoredError sqref="O47" formula="1"/>
    <ignoredError sqref="C25:M25 C7:H7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</xdr:col>
                    <xdr:colOff>66675</xdr:colOff>
                    <xdr:row>43</xdr:row>
                    <xdr:rowOff>238125</xdr:rowOff>
                  </from>
                  <to>
                    <xdr:col>4</xdr:col>
                    <xdr:colOff>371475</xdr:colOff>
                    <xdr:row>44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</xdr:col>
                    <xdr:colOff>76200</xdr:colOff>
                    <xdr:row>43</xdr:row>
                    <xdr:rowOff>238125</xdr:rowOff>
                  </from>
                  <to>
                    <xdr:col>6</xdr:col>
                    <xdr:colOff>0</xdr:colOff>
                    <xdr:row>44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6</xdr:col>
                    <xdr:colOff>85725</xdr:colOff>
                    <xdr:row>43</xdr:row>
                    <xdr:rowOff>238125</xdr:rowOff>
                  </from>
                  <to>
                    <xdr:col>7</xdr:col>
                    <xdr:colOff>0</xdr:colOff>
                    <xdr:row>44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7</xdr:col>
                    <xdr:colOff>47625</xdr:colOff>
                    <xdr:row>44</xdr:row>
                    <xdr:rowOff>9525</xdr:rowOff>
                  </from>
                  <to>
                    <xdr:col>7</xdr:col>
                    <xdr:colOff>371475</xdr:colOff>
                    <xdr:row>44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8</xdr:col>
                    <xdr:colOff>66675</xdr:colOff>
                    <xdr:row>43</xdr:row>
                    <xdr:rowOff>238125</xdr:rowOff>
                  </from>
                  <to>
                    <xdr:col>8</xdr:col>
                    <xdr:colOff>371475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9</xdr:col>
                    <xdr:colOff>76200</xdr:colOff>
                    <xdr:row>44</xdr:row>
                    <xdr:rowOff>9525</xdr:rowOff>
                  </from>
                  <to>
                    <xdr:col>10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10</xdr:col>
                    <xdr:colOff>85725</xdr:colOff>
                    <xdr:row>44</xdr:row>
                    <xdr:rowOff>0</xdr:rowOff>
                  </from>
                  <to>
                    <xdr:col>11</xdr:col>
                    <xdr:colOff>0</xdr:colOff>
                    <xdr:row>44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11</xdr:col>
                    <xdr:colOff>66675</xdr:colOff>
                    <xdr:row>43</xdr:row>
                    <xdr:rowOff>238125</xdr:rowOff>
                  </from>
                  <to>
                    <xdr:col>11</xdr:col>
                    <xdr:colOff>371475</xdr:colOff>
                    <xdr:row>44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12</xdr:col>
                    <xdr:colOff>57150</xdr:colOff>
                    <xdr:row>43</xdr:row>
                    <xdr:rowOff>238125</xdr:rowOff>
                  </from>
                  <to>
                    <xdr:col>13</xdr:col>
                    <xdr:colOff>0</xdr:colOff>
                    <xdr:row>44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13</xdr:col>
                    <xdr:colOff>76200</xdr:colOff>
                    <xdr:row>43</xdr:row>
                    <xdr:rowOff>238125</xdr:rowOff>
                  </from>
                  <to>
                    <xdr:col>14</xdr:col>
                    <xdr:colOff>0</xdr:colOff>
                    <xdr:row>44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4</xdr:col>
                    <xdr:colOff>66675</xdr:colOff>
                    <xdr:row>45</xdr:row>
                    <xdr:rowOff>0</xdr:rowOff>
                  </from>
                  <to>
                    <xdr:col>4</xdr:col>
                    <xdr:colOff>371475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5</xdr:col>
                    <xdr:colOff>76200</xdr:colOff>
                    <xdr:row>45</xdr:row>
                    <xdr:rowOff>0</xdr:rowOff>
                  </from>
                  <to>
                    <xdr:col>6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6</xdr:col>
                    <xdr:colOff>85725</xdr:colOff>
                    <xdr:row>45</xdr:row>
                    <xdr:rowOff>0</xdr:rowOff>
                  </from>
                  <to>
                    <xdr:col>7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7</xdr:col>
                    <xdr:colOff>66675</xdr:colOff>
                    <xdr:row>45</xdr:row>
                    <xdr:rowOff>0</xdr:rowOff>
                  </from>
                  <to>
                    <xdr:col>8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8</xdr:col>
                    <xdr:colOff>66675</xdr:colOff>
                    <xdr:row>45</xdr:row>
                    <xdr:rowOff>0</xdr:rowOff>
                  </from>
                  <to>
                    <xdr:col>8</xdr:col>
                    <xdr:colOff>371475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9</xdr:col>
                    <xdr:colOff>66675</xdr:colOff>
                    <xdr:row>45</xdr:row>
                    <xdr:rowOff>0</xdr:rowOff>
                  </from>
                  <to>
                    <xdr:col>10</xdr:col>
                    <xdr:colOff>0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10</xdr:col>
                    <xdr:colOff>76200</xdr:colOff>
                    <xdr:row>45</xdr:row>
                    <xdr:rowOff>0</xdr:rowOff>
                  </from>
                  <to>
                    <xdr:col>11</xdr:col>
                    <xdr:colOff>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11</xdr:col>
                    <xdr:colOff>66675</xdr:colOff>
                    <xdr:row>45</xdr:row>
                    <xdr:rowOff>0</xdr:rowOff>
                  </from>
                  <to>
                    <xdr:col>11</xdr:col>
                    <xdr:colOff>371475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12</xdr:col>
                    <xdr:colOff>57150</xdr:colOff>
                    <xdr:row>45</xdr:row>
                    <xdr:rowOff>0</xdr:rowOff>
                  </from>
                  <to>
                    <xdr:col>13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13</xdr:col>
                    <xdr:colOff>57150</xdr:colOff>
                    <xdr:row>45</xdr:row>
                    <xdr:rowOff>0</xdr:rowOff>
                  </from>
                  <to>
                    <xdr:col>13</xdr:col>
                    <xdr:colOff>371475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4</xdr:col>
                    <xdr:colOff>66675</xdr:colOff>
                    <xdr:row>46</xdr:row>
                    <xdr:rowOff>0</xdr:rowOff>
                  </from>
                  <to>
                    <xdr:col>5</xdr:col>
                    <xdr:colOff>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5</xdr:col>
                    <xdr:colOff>76200</xdr:colOff>
                    <xdr:row>46</xdr:row>
                    <xdr:rowOff>0</xdr:rowOff>
                  </from>
                  <to>
                    <xdr:col>5</xdr:col>
                    <xdr:colOff>371475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6</xdr:col>
                    <xdr:colOff>85725</xdr:colOff>
                    <xdr:row>46</xdr:row>
                    <xdr:rowOff>0</xdr:rowOff>
                  </from>
                  <to>
                    <xdr:col>7</xdr:col>
                    <xdr:colOff>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7</xdr:col>
                    <xdr:colOff>66675</xdr:colOff>
                    <xdr:row>46</xdr:row>
                    <xdr:rowOff>0</xdr:rowOff>
                  </from>
                  <to>
                    <xdr:col>8</xdr:col>
                    <xdr:colOff>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8</xdr:col>
                    <xdr:colOff>66675</xdr:colOff>
                    <xdr:row>46</xdr:row>
                    <xdr:rowOff>0</xdr:rowOff>
                  </from>
                  <to>
                    <xdr:col>8</xdr:col>
                    <xdr:colOff>371475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9</xdr:col>
                    <xdr:colOff>66675</xdr:colOff>
                    <xdr:row>46</xdr:row>
                    <xdr:rowOff>0</xdr:rowOff>
                  </from>
                  <to>
                    <xdr:col>10</xdr:col>
                    <xdr:colOff>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10</xdr:col>
                    <xdr:colOff>76200</xdr:colOff>
                    <xdr:row>46</xdr:row>
                    <xdr:rowOff>0</xdr:rowOff>
                  </from>
                  <to>
                    <xdr:col>11</xdr:col>
                    <xdr:colOff>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11</xdr:col>
                    <xdr:colOff>66675</xdr:colOff>
                    <xdr:row>46</xdr:row>
                    <xdr:rowOff>0</xdr:rowOff>
                  </from>
                  <to>
                    <xdr:col>11</xdr:col>
                    <xdr:colOff>371475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12</xdr:col>
                    <xdr:colOff>57150</xdr:colOff>
                    <xdr:row>46</xdr:row>
                    <xdr:rowOff>0</xdr:rowOff>
                  </from>
                  <to>
                    <xdr:col>13</xdr:col>
                    <xdr:colOff>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13</xdr:col>
                    <xdr:colOff>57150</xdr:colOff>
                    <xdr:row>46</xdr:row>
                    <xdr:rowOff>0</xdr:rowOff>
                  </from>
                  <to>
                    <xdr:col>13</xdr:col>
                    <xdr:colOff>371475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4</xdr:col>
                    <xdr:colOff>66675</xdr:colOff>
                    <xdr:row>47</xdr:row>
                    <xdr:rowOff>0</xdr:rowOff>
                  </from>
                  <to>
                    <xdr:col>4</xdr:col>
                    <xdr:colOff>371475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5</xdr:col>
                    <xdr:colOff>76200</xdr:colOff>
                    <xdr:row>47</xdr:row>
                    <xdr:rowOff>0</xdr:rowOff>
                  </from>
                  <to>
                    <xdr:col>6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6</xdr:col>
                    <xdr:colOff>85725</xdr:colOff>
                    <xdr:row>47</xdr:row>
                    <xdr:rowOff>0</xdr:rowOff>
                  </from>
                  <to>
                    <xdr:col>7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7</xdr:col>
                    <xdr:colOff>57150</xdr:colOff>
                    <xdr:row>47</xdr:row>
                    <xdr:rowOff>0</xdr:rowOff>
                  </from>
                  <to>
                    <xdr:col>8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8</xdr:col>
                    <xdr:colOff>66675</xdr:colOff>
                    <xdr:row>47</xdr:row>
                    <xdr:rowOff>0</xdr:rowOff>
                  </from>
                  <to>
                    <xdr:col>8</xdr:col>
                    <xdr:colOff>371475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9</xdr:col>
                    <xdr:colOff>66675</xdr:colOff>
                    <xdr:row>47</xdr:row>
                    <xdr:rowOff>0</xdr:rowOff>
                  </from>
                  <to>
                    <xdr:col>10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>
                  <from>
                    <xdr:col>10</xdr:col>
                    <xdr:colOff>76200</xdr:colOff>
                    <xdr:row>47</xdr:row>
                    <xdr:rowOff>0</xdr:rowOff>
                  </from>
                  <to>
                    <xdr:col>11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>
                  <from>
                    <xdr:col>11</xdr:col>
                    <xdr:colOff>66675</xdr:colOff>
                    <xdr:row>47</xdr:row>
                    <xdr:rowOff>0</xdr:rowOff>
                  </from>
                  <to>
                    <xdr:col>11</xdr:col>
                    <xdr:colOff>371475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>
                  <from>
                    <xdr:col>12</xdr:col>
                    <xdr:colOff>57150</xdr:colOff>
                    <xdr:row>47</xdr:row>
                    <xdr:rowOff>0</xdr:rowOff>
                  </from>
                  <to>
                    <xdr:col>13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>
                <anchor moveWithCells="1">
                  <from>
                    <xdr:col>13</xdr:col>
                    <xdr:colOff>57150</xdr:colOff>
                    <xdr:row>47</xdr:row>
                    <xdr:rowOff>0</xdr:rowOff>
                  </from>
                  <to>
                    <xdr:col>13</xdr:col>
                    <xdr:colOff>371475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>
                  <from>
                    <xdr:col>4</xdr:col>
                    <xdr:colOff>66675</xdr:colOff>
                    <xdr:row>43</xdr:row>
                    <xdr:rowOff>0</xdr:rowOff>
                  </from>
                  <to>
                    <xdr:col>5</xdr:col>
                    <xdr:colOff>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>
                <anchor moveWithCells="1">
                  <from>
                    <xdr:col>5</xdr:col>
                    <xdr:colOff>57150</xdr:colOff>
                    <xdr:row>43</xdr:row>
                    <xdr:rowOff>0</xdr:rowOff>
                  </from>
                  <to>
                    <xdr:col>5</xdr:col>
                    <xdr:colOff>371475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>
                <anchor moveWithCells="1">
                  <from>
                    <xdr:col>6</xdr:col>
                    <xdr:colOff>66675</xdr:colOff>
                    <xdr:row>43</xdr:row>
                    <xdr:rowOff>0</xdr:rowOff>
                  </from>
                  <to>
                    <xdr:col>7</xdr:col>
                    <xdr:colOff>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defaultSize="0" autoFill="0" autoLine="0" autoPict="0">
                <anchor moveWithCells="1">
                  <from>
                    <xdr:col>7</xdr:col>
                    <xdr:colOff>57150</xdr:colOff>
                    <xdr:row>43</xdr:row>
                    <xdr:rowOff>0</xdr:rowOff>
                  </from>
                  <to>
                    <xdr:col>7</xdr:col>
                    <xdr:colOff>371475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Check Box 45">
              <controlPr defaultSize="0" autoFill="0" autoLine="0" autoPict="0">
                <anchor moveWithCells="1">
                  <from>
                    <xdr:col>8</xdr:col>
                    <xdr:colOff>57150</xdr:colOff>
                    <xdr:row>43</xdr:row>
                    <xdr:rowOff>0</xdr:rowOff>
                  </from>
                  <to>
                    <xdr:col>8</xdr:col>
                    <xdr:colOff>371475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Check Box 46">
              <controlPr defaultSize="0" autoFill="0" autoLine="0" autoPict="0">
                <anchor moveWithCells="1">
                  <from>
                    <xdr:col>9</xdr:col>
                    <xdr:colOff>57150</xdr:colOff>
                    <xdr:row>43</xdr:row>
                    <xdr:rowOff>0</xdr:rowOff>
                  </from>
                  <to>
                    <xdr:col>10</xdr:col>
                    <xdr:colOff>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Check Box 47">
              <controlPr defaultSize="0" autoFill="0" autoLine="0" autoPict="0">
                <anchor moveWithCells="1">
                  <from>
                    <xdr:col>10</xdr:col>
                    <xdr:colOff>66675</xdr:colOff>
                    <xdr:row>43</xdr:row>
                    <xdr:rowOff>0</xdr:rowOff>
                  </from>
                  <to>
                    <xdr:col>11</xdr:col>
                    <xdr:colOff>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1" name="Check Box 48">
              <controlPr defaultSize="0" autoFill="0" autoLine="0" autoPict="0">
                <anchor moveWithCells="1">
                  <from>
                    <xdr:col>11</xdr:col>
                    <xdr:colOff>66675</xdr:colOff>
                    <xdr:row>43</xdr:row>
                    <xdr:rowOff>0</xdr:rowOff>
                  </from>
                  <to>
                    <xdr:col>12</xdr:col>
                    <xdr:colOff>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2" name="Check Box 49">
              <controlPr defaultSize="0" autoFill="0" autoLine="0" autoPict="0">
                <anchor moveWithCells="1">
                  <from>
                    <xdr:col>12</xdr:col>
                    <xdr:colOff>57150</xdr:colOff>
                    <xdr:row>43</xdr:row>
                    <xdr:rowOff>9525</xdr:rowOff>
                  </from>
                  <to>
                    <xdr:col>12</xdr:col>
                    <xdr:colOff>371475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3" name="Check Box 50">
              <controlPr defaultSize="0" autoFill="0" autoLine="0" autoPict="0">
                <anchor moveWithCells="1">
                  <from>
                    <xdr:col>13</xdr:col>
                    <xdr:colOff>76200</xdr:colOff>
                    <xdr:row>43</xdr:row>
                    <xdr:rowOff>0</xdr:rowOff>
                  </from>
                  <to>
                    <xdr:col>13</xdr:col>
                    <xdr:colOff>371475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4" name="Check Box 51">
              <controlPr defaultSize="0" autoFill="0" autoLine="0" autoPict="0">
                <anchor moveWithCells="1">
                  <from>
                    <xdr:col>2</xdr:col>
                    <xdr:colOff>371475</xdr:colOff>
                    <xdr:row>52</xdr:row>
                    <xdr:rowOff>0</xdr:rowOff>
                  </from>
                  <to>
                    <xdr:col>4</xdr:col>
                    <xdr:colOff>371475</xdr:colOff>
                    <xdr:row>53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/>
  <dimension ref="A1"/>
  <sheetViews>
    <sheetView workbookViewId="0"/>
  </sheetViews>
  <sheetFormatPr defaultRowHeight="15" x14ac:dyDescent="0.25"/>
  <sheetData>
    <row r="1" spans="1:1" x14ac:dyDescent="0.25">
      <c r="A1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4"/>
  <dimension ref="A1"/>
  <sheetViews>
    <sheetView workbookViewId="0"/>
  </sheetViews>
  <sheetFormatPr defaultRowHeight="15" x14ac:dyDescent="0.25"/>
  <sheetData>
    <row r="1" spans="1:1" x14ac:dyDescent="0.25">
      <c r="A1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Scheda A Residenziale NO OMI</vt:lpstr>
      <vt:lpstr>Scheda B Residenziale NO OMI</vt:lpstr>
      <vt:lpstr>Scheda C comm.dir.tur. NO OMI</vt:lpstr>
      <vt:lpstr>Scheda D comm.dir.tur. NO OMI</vt:lpstr>
      <vt:lpstr>'Scheda A Residenziale NO OMI'!Area_stampa</vt:lpstr>
      <vt:lpstr>'Scheda B Residenziale NO OMI'!Area_stampa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Vaccari Elena</dc:creator>
  <cp:lastModifiedBy>Elena Vaccari</cp:lastModifiedBy>
  <cp:lastPrinted>2020-06-26T08:59:46Z</cp:lastPrinted>
  <dcterms:created xsi:type="dcterms:W3CDTF">2020-05-11T16:47:57Z</dcterms:created>
  <dcterms:modified xsi:type="dcterms:W3CDTF">2021-02-19T11:39:01Z</dcterms:modified>
</cp:coreProperties>
</file>